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9609274917\Desktop\DOKUMENDID DELTASSE\"/>
    </mc:Choice>
  </mc:AlternateContent>
  <xr:revisionPtr revIDLastSave="0" documentId="8_{59899B3D-9671-4BD3-A105-03B11860C908}" xr6:coauthVersionLast="47" xr6:coauthVersionMax="47" xr10:uidLastSave="{00000000-0000-0000-0000-000000000000}"/>
  <bookViews>
    <workbookView xWindow="30030" yWindow="1110" windowWidth="24945" windowHeight="13635" xr2:uid="{BF16FC97-CBD0-41A0-8A92-FB878A95E80B}"/>
  </bookViews>
  <sheets>
    <sheet name="2025_2026 PtS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6" l="1"/>
  <c r="D144" i="6" s="1"/>
  <c r="K20" i="6"/>
  <c r="K11" i="6"/>
  <c r="F146" i="6"/>
  <c r="G146" i="6"/>
  <c r="H146" i="6"/>
  <c r="I146" i="6"/>
  <c r="J146" i="6"/>
  <c r="E146" i="6"/>
  <c r="K137" i="6"/>
  <c r="K138" i="6"/>
  <c r="D135" i="6"/>
  <c r="J145" i="6"/>
  <c r="I145" i="6"/>
  <c r="H145" i="6"/>
  <c r="G145" i="6"/>
  <c r="F145" i="6"/>
  <c r="E145" i="6"/>
  <c r="J144" i="6"/>
  <c r="I144" i="6"/>
  <c r="H144" i="6"/>
  <c r="G144" i="6"/>
  <c r="F144" i="6"/>
  <c r="E144" i="6"/>
  <c r="K142" i="6"/>
  <c r="K139" i="6"/>
  <c r="K136" i="6"/>
  <c r="K134" i="6"/>
  <c r="K133" i="6"/>
  <c r="D132" i="6"/>
  <c r="K131" i="6"/>
  <c r="K130" i="6"/>
  <c r="D129" i="6"/>
  <c r="K128" i="6"/>
  <c r="K127" i="6"/>
  <c r="D126" i="6"/>
  <c r="K125" i="6"/>
  <c r="D124" i="6"/>
  <c r="K123" i="6"/>
  <c r="K122" i="6"/>
  <c r="D121" i="6"/>
  <c r="K120" i="6"/>
  <c r="K119" i="6"/>
  <c r="D118" i="6"/>
  <c r="K117" i="6"/>
  <c r="D116" i="6"/>
  <c r="K115" i="6"/>
  <c r="D114" i="6"/>
  <c r="K113" i="6"/>
  <c r="D112" i="6"/>
  <c r="K110" i="6"/>
  <c r="K109" i="6"/>
  <c r="D108" i="6"/>
  <c r="K107" i="6"/>
  <c r="K106" i="6"/>
  <c r="D105" i="6"/>
  <c r="K104" i="6"/>
  <c r="K103" i="6"/>
  <c r="D102" i="6"/>
  <c r="K101" i="6"/>
  <c r="D100" i="6"/>
  <c r="K99" i="6"/>
  <c r="K98" i="6"/>
  <c r="K97" i="6"/>
  <c r="D96" i="6"/>
  <c r="K95" i="6"/>
  <c r="K94" i="6"/>
  <c r="K93" i="6"/>
  <c r="D92" i="6"/>
  <c r="K91" i="6"/>
  <c r="K90" i="6"/>
  <c r="K89" i="6"/>
  <c r="D88" i="6"/>
  <c r="K87" i="6"/>
  <c r="D86" i="6"/>
  <c r="K85" i="6"/>
  <c r="D84" i="6"/>
  <c r="K82" i="6"/>
  <c r="D81" i="6"/>
  <c r="K80" i="6"/>
  <c r="K79" i="6"/>
  <c r="K78" i="6"/>
  <c r="D77" i="6"/>
  <c r="K76" i="6"/>
  <c r="K75" i="6"/>
  <c r="D74" i="6"/>
  <c r="K73" i="6"/>
  <c r="D72" i="6"/>
  <c r="K71" i="6"/>
  <c r="K70" i="6"/>
  <c r="D69" i="6"/>
  <c r="K68" i="6"/>
  <c r="D67" i="6"/>
  <c r="K66" i="6"/>
  <c r="K65" i="6"/>
  <c r="D64" i="6"/>
  <c r="K63" i="6"/>
  <c r="K62" i="6"/>
  <c r="D61" i="6"/>
  <c r="K60" i="6"/>
  <c r="D59" i="6"/>
  <c r="K58" i="6"/>
  <c r="D57" i="6"/>
  <c r="K55" i="6"/>
  <c r="K54" i="6"/>
  <c r="K53" i="6"/>
  <c r="K52" i="6"/>
  <c r="K51" i="6"/>
  <c r="K50" i="6"/>
  <c r="K49" i="6"/>
  <c r="K48" i="6"/>
  <c r="K47" i="6"/>
  <c r="K46" i="6"/>
  <c r="K45" i="6"/>
  <c r="D44" i="6"/>
  <c r="K43" i="6"/>
  <c r="K42" i="6"/>
  <c r="K41" i="6"/>
  <c r="K40" i="6"/>
  <c r="K39" i="6"/>
  <c r="K38" i="6"/>
  <c r="K37" i="6"/>
  <c r="K36" i="6"/>
  <c r="K35" i="6"/>
  <c r="D34" i="6"/>
  <c r="K33" i="6"/>
  <c r="K32" i="6"/>
  <c r="K31" i="6"/>
  <c r="D30" i="6"/>
  <c r="K29" i="6"/>
  <c r="K28" i="6"/>
  <c r="K27" i="6"/>
  <c r="D26" i="6"/>
  <c r="K25" i="6"/>
  <c r="K24" i="6"/>
  <c r="K23" i="6"/>
  <c r="D22" i="6"/>
  <c r="K19" i="6"/>
  <c r="K17" i="6"/>
  <c r="K15" i="6"/>
  <c r="K14" i="6"/>
  <c r="K12" i="6"/>
  <c r="K144" i="6" l="1"/>
  <c r="K111" i="6"/>
  <c r="D146" i="6"/>
  <c r="K21" i="6"/>
  <c r="K145" i="6"/>
  <c r="K83" i="6"/>
  <c r="K9" i="6"/>
  <c r="K56" i="6"/>
  <c r="K146" i="6"/>
  <c r="D145" i="6" l="1"/>
</calcChain>
</file>

<file path=xl/sharedStrings.xml><?xml version="1.0" encoding="utf-8"?>
<sst xmlns="http://schemas.openxmlformats.org/spreadsheetml/2006/main" count="240" uniqueCount="205">
  <si>
    <t>Politsei- ja piirivalvekolledž</t>
  </si>
  <si>
    <t>Õppekava: Politseiteenistus</t>
  </si>
  <si>
    <t xml:space="preserve">ÕPPEKAVA RAKENDUSPLAAN </t>
  </si>
  <si>
    <t>2025/2026 õa</t>
  </si>
  <si>
    <t>2026/2027 õa</t>
  </si>
  <si>
    <t>2027/2028 õa</t>
  </si>
  <si>
    <t>Aine kood</t>
  </si>
  <si>
    <t>Mooduli/ aine maht</t>
  </si>
  <si>
    <t>I semester</t>
  </si>
  <si>
    <t xml:space="preserve">II semester </t>
  </si>
  <si>
    <t>III semester</t>
  </si>
  <si>
    <t>IV semester</t>
  </si>
  <si>
    <t>V semester</t>
  </si>
  <si>
    <t>VI semester</t>
  </si>
  <si>
    <t>Kokku</t>
  </si>
  <si>
    <t>Julgeolekukeskkond ja siseturvalisus</t>
  </si>
  <si>
    <t xml:space="preserve">Elanikkonnakaitse ja kriisireguleerimine </t>
  </si>
  <si>
    <t>Õiguse alused</t>
  </si>
  <si>
    <t>Praktiline õigusmõtlemine</t>
  </si>
  <si>
    <t>Akadeemiline ja digitaalne kirjaoskus</t>
  </si>
  <si>
    <t>Suhtlemispsühholoogia</t>
  </si>
  <si>
    <t xml:space="preserve">                                 Üldõpingute valikmoodul</t>
  </si>
  <si>
    <t>Politseitöö alused</t>
  </si>
  <si>
    <t>Sissejuhatus erialaõpingutesse</t>
  </si>
  <si>
    <t>Politsei välitöö korraldamine</t>
  </si>
  <si>
    <t>Sotsiaalteaduste alused politseitöös</t>
  </si>
  <si>
    <t>Politsei sekkumisõigus I</t>
  </si>
  <si>
    <t>Korrakaitseõiguse üldpõhimõtted</t>
  </si>
  <si>
    <t>Riikliku järelevalve meetmete kohaldamise alused</t>
  </si>
  <si>
    <t>Politsei järelevalvetegevus I</t>
  </si>
  <si>
    <t>Vahetu sund ja turvataktika</t>
  </si>
  <si>
    <t>Politsei teenistuspüstoli kasutamine</t>
  </si>
  <si>
    <t>Enesekaitse ja turvataktika</t>
  </si>
  <si>
    <t>Vahetu sunni ja turvataktika jätkuõpe</t>
  </si>
  <si>
    <t>Karistusõigus</t>
  </si>
  <si>
    <t>Politsei välitöö praktika I</t>
  </si>
  <si>
    <t>B-kategooria sõidusõpetus</t>
  </si>
  <si>
    <t>B-kategooria alarmsõiduki juhtimine</t>
  </si>
  <si>
    <t xml:space="preserve">Kaugseire tehnoloogiad siseturvalisuses </t>
  </si>
  <si>
    <t>Mehitamata õhusõiduki operaatorikoolitus</t>
  </si>
  <si>
    <t>Ujumise õpetus</t>
  </si>
  <si>
    <t>Orienteerumine maastikul</t>
  </si>
  <si>
    <t>Praktika välisriigis</t>
  </si>
  <si>
    <t>Külalisloengud</t>
  </si>
  <si>
    <t>Suunaõpe - uurija</t>
  </si>
  <si>
    <t xml:space="preserve">Kriminalistika metodoloogia </t>
  </si>
  <si>
    <t>Kriminalistika metodoloogia</t>
  </si>
  <si>
    <t>Tõenditeooria ja uurimistoimingute taktika</t>
  </si>
  <si>
    <t>Tõenditeooria ja uurimistoimingute taktika üldosa</t>
  </si>
  <si>
    <t>Uurimistoimingute taktika eriosa</t>
  </si>
  <si>
    <t xml:space="preserve">Kriminalistikatehnika ja kohtuekspertiis </t>
  </si>
  <si>
    <t>Kriminalistikatehnika uurijale</t>
  </si>
  <si>
    <t>Kohtuekspertiis</t>
  </si>
  <si>
    <t>Menetlusmetoodika üldosa</t>
  </si>
  <si>
    <t>Menetlusmetoodika eriosa</t>
  </si>
  <si>
    <t>Menetlusmetoodika eriosa I</t>
  </si>
  <si>
    <t>Menetlusmetoodika eriosa II</t>
  </si>
  <si>
    <t>Kuritegude praktiline uurimine</t>
  </si>
  <si>
    <t>Kriminaalmenetluse praktika</t>
  </si>
  <si>
    <t>Kriminaalmenetluse praktika I</t>
  </si>
  <si>
    <t>Kriminaalmenetluse praktika II</t>
  </si>
  <si>
    <t>Väärteomenetlus</t>
  </si>
  <si>
    <t>Väärteomenetlusõigus</t>
  </si>
  <si>
    <t xml:space="preserve">Kaebuse lahendamine ja kohtumenetluses osalemine </t>
  </si>
  <si>
    <t>Väärteomenetluse praktiline läbiviimine</t>
  </si>
  <si>
    <t>Väärteomenetluse praktika</t>
  </si>
  <si>
    <t>Suunaõpe - patrullpolitseinik</t>
  </si>
  <si>
    <t>Tugi- ja elektrišokirelva kasutamine</t>
  </si>
  <si>
    <t>Ressursimahuka sündmuse lahendamine</t>
  </si>
  <si>
    <t>Politsei sekkumisõigus II</t>
  </si>
  <si>
    <t xml:space="preserve">Politsei järelevalvetegevus II </t>
  </si>
  <si>
    <t>Relvade ja lõhkematerjalide alane ohuennetus ja järelevalve</t>
  </si>
  <si>
    <t>Politsei välitöö praktika II</t>
  </si>
  <si>
    <t xml:space="preserve">Liiklusjärelevalve praktika </t>
  </si>
  <si>
    <t>Väärtegude menetlemise ja kriminaalmenetluse alustamise praktika</t>
  </si>
  <si>
    <t>Kogukonnakeskne politseitöö</t>
  </si>
  <si>
    <t>Turvalisus avalikus ruumis</t>
  </si>
  <si>
    <t>Tõenduspõhine ennetustegevus</t>
  </si>
  <si>
    <t>Sihtrühmast lähtuv politsei ohuennetus ja järelevalve</t>
  </si>
  <si>
    <t>Politsei sekkumise analüüs</t>
  </si>
  <si>
    <t>Kriminaalmenetlus</t>
  </si>
  <si>
    <t xml:space="preserve">Kriminalistikatehnika </t>
  </si>
  <si>
    <t xml:space="preserve">Väärteomenetlus </t>
  </si>
  <si>
    <t>Politsei välitöö praktika III</t>
  </si>
  <si>
    <t xml:space="preserve">Politseitöö eriliigiliste tegevuste praktika </t>
  </si>
  <si>
    <t>Kogukonnakeskse politseitöö praktika</t>
  </si>
  <si>
    <t>Suunaõpe - piirivalvur</t>
  </si>
  <si>
    <t>Integreeritud piirihaldus</t>
  </si>
  <si>
    <t>Riskianalüüs</t>
  </si>
  <si>
    <t>Piirikontroll</t>
  </si>
  <si>
    <t>Piirikontrolli olemus ja piiripunkti töökorraldus</t>
  </si>
  <si>
    <t>Piirikontrolli praktilised tegevused</t>
  </si>
  <si>
    <t>Piirikontrolli ja migratsioonijärelevalve praktika</t>
  </si>
  <si>
    <t>Riigipiiri valvamine</t>
  </si>
  <si>
    <t>Maismaapiiri, merepiiri ja piiriveekogu valvamine ning kordoni töökorraldus</t>
  </si>
  <si>
    <t>Riigipiiri valvamise praktilised tegevused</t>
  </si>
  <si>
    <t>Riigipiiri valvamise praktika</t>
  </si>
  <si>
    <t>Riigipiiri valvamise praktika I</t>
  </si>
  <si>
    <t>Riigipiiri valvamise praktika II</t>
  </si>
  <si>
    <t>Lõputöö/lõpueksam</t>
  </si>
  <si>
    <t>Teadustöö metodoloogia</t>
  </si>
  <si>
    <t>Õiguse õpetus</t>
  </si>
  <si>
    <t xml:space="preserve">                                 Üldõpe</t>
  </si>
  <si>
    <t xml:space="preserve">                                 Põhiõpe</t>
  </si>
  <si>
    <t>Põhiõppe valikõpingud</t>
  </si>
  <si>
    <t>Kriminaalmenetlusõiguse üldosa</t>
  </si>
  <si>
    <t>Liiklusalane ohuennetus ja järelevalve</t>
  </si>
  <si>
    <t xml:space="preserve">Patrulltöö praktika </t>
  </si>
  <si>
    <t>Elamis- ja viibimisaluste menetlemine ning järelevalve</t>
  </si>
  <si>
    <t>Riskianalüüs ja migratsioonijärelevalve</t>
  </si>
  <si>
    <t>ÕPPERÜHMAD PtS251, PtS252, PtS253, PtS254, PtS255</t>
  </si>
  <si>
    <r>
      <t xml:space="preserve">Karistusõiguse üldosa </t>
    </r>
    <r>
      <rPr>
        <i/>
        <sz val="12"/>
        <color theme="0" tint="-0.499984740745262"/>
        <rFont val="Arial"/>
        <family val="2"/>
        <charset val="186"/>
      </rPr>
      <t>(uurija suund)</t>
    </r>
  </si>
  <si>
    <r>
      <t xml:space="preserve">Karistusõiguse üldosa </t>
    </r>
    <r>
      <rPr>
        <i/>
        <sz val="12"/>
        <color theme="0" tint="-0.499984740745262"/>
        <rFont val="Arial"/>
        <family val="2"/>
        <charset val="186"/>
      </rPr>
      <t>(patrulli suund)</t>
    </r>
  </si>
  <si>
    <r>
      <t xml:space="preserve">Karistusõiguse üldosa </t>
    </r>
    <r>
      <rPr>
        <i/>
        <sz val="12"/>
        <color theme="0" tint="-0.499984740745262"/>
        <rFont val="Arial"/>
        <family val="2"/>
        <charset val="186"/>
      </rPr>
      <t>(piirivalvuri suund)</t>
    </r>
  </si>
  <si>
    <r>
      <t xml:space="preserve">Karistusõiguse eriosa I </t>
    </r>
    <r>
      <rPr>
        <i/>
        <sz val="12"/>
        <color theme="0" tint="-0.499984740745262"/>
        <rFont val="Arial"/>
        <family val="2"/>
        <charset val="186"/>
      </rPr>
      <t>(uurija suund)</t>
    </r>
  </si>
  <si>
    <r>
      <t xml:space="preserve">Karistusõiguse eriosa I </t>
    </r>
    <r>
      <rPr>
        <i/>
        <sz val="12"/>
        <color theme="0" tint="-0.499984740745262"/>
        <rFont val="Arial"/>
        <family val="2"/>
        <charset val="186"/>
      </rPr>
      <t>(patrulli suund)</t>
    </r>
  </si>
  <si>
    <r>
      <t xml:space="preserve">Karistusõiguse eriosa I </t>
    </r>
    <r>
      <rPr>
        <i/>
        <sz val="12"/>
        <color theme="0" tint="-0.499984740745262"/>
        <rFont val="Arial"/>
        <family val="2"/>
        <charset val="186"/>
      </rPr>
      <t>(piirivalvuri suund)</t>
    </r>
  </si>
  <si>
    <r>
      <t xml:space="preserve">Karistusõiguse eriosa II </t>
    </r>
    <r>
      <rPr>
        <i/>
        <sz val="12"/>
        <color theme="0" tint="-0.499984740745262"/>
        <rFont val="Arial"/>
        <family val="2"/>
        <charset val="186"/>
      </rPr>
      <t>(uurija suund)</t>
    </r>
  </si>
  <si>
    <r>
      <t xml:space="preserve">Karistusõiguse eriosa II </t>
    </r>
    <r>
      <rPr>
        <i/>
        <sz val="12"/>
        <color theme="0" tint="-0.499984740745262"/>
        <rFont val="Arial"/>
        <family val="2"/>
        <charset val="186"/>
      </rPr>
      <t>(patrulli suund)</t>
    </r>
  </si>
  <si>
    <r>
      <t xml:space="preserve">Karistusõiguse eriosa II </t>
    </r>
    <r>
      <rPr>
        <i/>
        <sz val="12"/>
        <color theme="0" tint="-0.499984740745262"/>
        <rFont val="Arial"/>
        <family val="2"/>
        <charset val="186"/>
      </rPr>
      <t>(piirivalvuri suund)</t>
    </r>
  </si>
  <si>
    <t>ULD6005</t>
  </si>
  <si>
    <t>PÄK6000</t>
  </si>
  <si>
    <t>ULD6000</t>
  </si>
  <si>
    <t>ULD6001</t>
  </si>
  <si>
    <t>ULD6002</t>
  </si>
  <si>
    <t>ULD6003</t>
  </si>
  <si>
    <t>Lõpueksam</t>
  </si>
  <si>
    <t xml:space="preserve">Lõputöö </t>
  </si>
  <si>
    <t>PPK6000</t>
  </si>
  <si>
    <t>PPK6001</t>
  </si>
  <si>
    <t>PPK6002</t>
  </si>
  <si>
    <t>PPK6003</t>
  </si>
  <si>
    <t>PPK6006</t>
  </si>
  <si>
    <t>PPK6009</t>
  </si>
  <si>
    <t>PPK6004</t>
  </si>
  <si>
    <t>PPK6005</t>
  </si>
  <si>
    <t>PPK6007</t>
  </si>
  <si>
    <t>PPK6008</t>
  </si>
  <si>
    <t>PPK6010</t>
  </si>
  <si>
    <t>PPK6011</t>
  </si>
  <si>
    <t>PPK6012</t>
  </si>
  <si>
    <t>PPK6013</t>
  </si>
  <si>
    <t>PPK6014</t>
  </si>
  <si>
    <t>PPK6015</t>
  </si>
  <si>
    <t>PPK6016</t>
  </si>
  <si>
    <t>PPK6017</t>
  </si>
  <si>
    <t>PPK6018</t>
  </si>
  <si>
    <t>PPK6019</t>
  </si>
  <si>
    <t>PPK6020</t>
  </si>
  <si>
    <t>PPK6021</t>
  </si>
  <si>
    <t>PPK6022</t>
  </si>
  <si>
    <t>PPK6023</t>
  </si>
  <si>
    <t>PPK6024</t>
  </si>
  <si>
    <t>PPK6025</t>
  </si>
  <si>
    <t>PPK6026</t>
  </si>
  <si>
    <t>PPK6027</t>
  </si>
  <si>
    <t>PPK6028</t>
  </si>
  <si>
    <t>PPK6029</t>
  </si>
  <si>
    <t>PPK6030</t>
  </si>
  <si>
    <t>PPK6060</t>
  </si>
  <si>
    <t>PPK6031</t>
  </si>
  <si>
    <t>PPK6032</t>
  </si>
  <si>
    <t>PPK6033</t>
  </si>
  <si>
    <t>PPK6034</t>
  </si>
  <si>
    <t>PPK6064</t>
  </si>
  <si>
    <t>PPK6035</t>
  </si>
  <si>
    <t>PPK6036</t>
  </si>
  <si>
    <t>PPK6037</t>
  </si>
  <si>
    <t>PPK6038</t>
  </si>
  <si>
    <t>PPK6039</t>
  </si>
  <si>
    <t>PPK6040</t>
  </si>
  <si>
    <t>PPK6041</t>
  </si>
  <si>
    <t>PPK6042</t>
  </si>
  <si>
    <t>PPK6043</t>
  </si>
  <si>
    <t>PPK6044</t>
  </si>
  <si>
    <t>PPK6045</t>
  </si>
  <si>
    <t>PPK6046</t>
  </si>
  <si>
    <t>PPK6047</t>
  </si>
  <si>
    <t>PPK6048</t>
  </si>
  <si>
    <t>PPK6049</t>
  </si>
  <si>
    <t>PPK6050</t>
  </si>
  <si>
    <t>PPK6051</t>
  </si>
  <si>
    <t>PPK6052</t>
  </si>
  <si>
    <t>PPK6053</t>
  </si>
  <si>
    <t>PPK6054</t>
  </si>
  <si>
    <t>PPK6055</t>
  </si>
  <si>
    <t>PPK6056</t>
  </si>
  <si>
    <t>PPK6057</t>
  </si>
  <si>
    <t>PPK6058</t>
  </si>
  <si>
    <t>PPK6059</t>
  </si>
  <si>
    <t>PPK6061</t>
  </si>
  <si>
    <t>PPK6062</t>
  </si>
  <si>
    <t>PPK6063</t>
  </si>
  <si>
    <t>PPK6069</t>
  </si>
  <si>
    <t>PPK6066</t>
  </si>
  <si>
    <t>PPK6065</t>
  </si>
  <si>
    <t>PPK6067</t>
  </si>
  <si>
    <t>PPK6068</t>
  </si>
  <si>
    <t>PPK6070</t>
  </si>
  <si>
    <t>PPK6071</t>
  </si>
  <si>
    <t>PPK6072</t>
  </si>
  <si>
    <t>ULD6004</t>
  </si>
  <si>
    <t>PPK6074</t>
  </si>
  <si>
    <t>PPK6073</t>
  </si>
  <si>
    <t>Mooduli/aine nimetus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</si>
</sst>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2"/>
      <color theme="0" tint="-0.499984740745262"/>
      <name val="Arial"/>
      <family val="2"/>
      <charset val="186"/>
    </font>
    <font>
      <i/>
      <sz val="12"/>
      <color theme="0" tint="-0.499984740745262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theme="0" tint="-0.499984740745262"/>
      <name val="Arial"/>
      <family val="2"/>
      <charset val="186"/>
    </font>
    <font>
      <sz val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0" borderId="0" xfId="0" applyFont="1"/>
    <xf numFmtId="16" fontId="3" fillId="0" borderId="0" xfId="0" applyNumberFormat="1" applyFont="1"/>
    <xf numFmtId="0" fontId="0" fillId="0" borderId="0" xfId="0" applyAlignment="1">
      <alignment vertical="top"/>
    </xf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/>
    <xf numFmtId="0" fontId="5" fillId="0" borderId="2" xfId="0" applyFont="1" applyBorder="1"/>
    <xf numFmtId="0" fontId="4" fillId="0" borderId="1" xfId="0" applyFont="1" applyBorder="1"/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2" borderId="8" xfId="0" applyFont="1" applyFill="1" applyBorder="1" applyAlignment="1">
      <alignment horizontal="left" wrapText="1"/>
    </xf>
    <xf numFmtId="1" fontId="4" fillId="2" borderId="8" xfId="0" applyNumberFormat="1" applyFont="1" applyFill="1" applyBorder="1" applyAlignment="1">
      <alignment horizontal="center" wrapText="1"/>
    </xf>
    <xf numFmtId="1" fontId="5" fillId="2" borderId="9" xfId="0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0" fontId="4" fillId="3" borderId="23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wrapText="1"/>
    </xf>
    <xf numFmtId="1" fontId="4" fillId="3" borderId="28" xfId="0" applyNumberFormat="1" applyFont="1" applyFill="1" applyBorder="1" applyAlignment="1">
      <alignment horizontal="center" wrapText="1"/>
    </xf>
    <xf numFmtId="1" fontId="5" fillId="3" borderId="4" xfId="0" applyNumberFormat="1" applyFont="1" applyFill="1" applyBorder="1" applyAlignment="1">
      <alignment horizontal="center"/>
    </xf>
    <xf numFmtId="1" fontId="4" fillId="3" borderId="24" xfId="0" applyNumberFormat="1" applyFont="1" applyFill="1" applyBorder="1" applyAlignment="1">
      <alignment horizontal="center"/>
    </xf>
    <xf numFmtId="0" fontId="5" fillId="0" borderId="17" xfId="0" applyFont="1" applyBorder="1" applyAlignment="1">
      <alignment wrapText="1"/>
    </xf>
    <xf numFmtId="0" fontId="5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3" borderId="17" xfId="0" applyFont="1" applyFill="1" applyBorder="1" applyAlignment="1">
      <alignment wrapText="1"/>
    </xf>
    <xf numFmtId="1" fontId="5" fillId="3" borderId="1" xfId="0" applyNumberFormat="1" applyFont="1" applyFill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/>
    </xf>
    <xf numFmtId="1" fontId="5" fillId="3" borderId="12" xfId="0" applyNumberFormat="1" applyFont="1" applyFill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3" borderId="1" xfId="0" applyFont="1" applyFill="1" applyBorder="1" applyAlignment="1">
      <alignment wrapText="1"/>
    </xf>
    <xf numFmtId="1" fontId="4" fillId="3" borderId="1" xfId="0" applyNumberFormat="1" applyFont="1" applyFill="1" applyBorder="1" applyAlignment="1">
      <alignment horizontal="center" wrapText="1"/>
    </xf>
    <xf numFmtId="1" fontId="5" fillId="3" borderId="5" xfId="0" applyNumberFormat="1" applyFont="1" applyFill="1" applyBorder="1" applyAlignment="1">
      <alignment horizontal="center"/>
    </xf>
    <xf numFmtId="1" fontId="5" fillId="3" borderId="29" xfId="0" applyNumberFormat="1" applyFont="1" applyFill="1" applyBorder="1" applyAlignment="1">
      <alignment horizontal="center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1" fontId="5" fillId="0" borderId="31" xfId="0" applyNumberFormat="1" applyFont="1" applyBorder="1" applyAlignment="1">
      <alignment horizontal="center" wrapText="1"/>
    </xf>
    <xf numFmtId="1" fontId="5" fillId="0" borderId="31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4" fillId="2" borderId="9" xfId="0" applyNumberFormat="1" applyFont="1" applyFill="1" applyBorder="1" applyAlignment="1">
      <alignment horizontal="center" wrapText="1"/>
    </xf>
    <xf numFmtId="1" fontId="4" fillId="2" borderId="9" xfId="0" applyNumberFormat="1" applyFont="1" applyFill="1" applyBorder="1" applyAlignment="1">
      <alignment horizontal="center"/>
    </xf>
    <xf numFmtId="1" fontId="6" fillId="2" borderId="9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1" fontId="4" fillId="3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" fontId="5" fillId="0" borderId="3" xfId="0" applyNumberFormat="1" applyFont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1" fontId="5" fillId="0" borderId="15" xfId="0" applyNumberFormat="1" applyFont="1" applyBorder="1" applyAlignment="1">
      <alignment horizontal="center" wrapText="1"/>
    </xf>
    <xf numFmtId="1" fontId="5" fillId="4" borderId="14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wrapText="1"/>
    </xf>
    <xf numFmtId="1" fontId="9" fillId="2" borderId="9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1" fontId="5" fillId="0" borderId="22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 wrapText="1"/>
    </xf>
    <xf numFmtId="1" fontId="5" fillId="4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vertical="top"/>
    </xf>
    <xf numFmtId="0" fontId="4" fillId="3" borderId="23" xfId="0" applyFont="1" applyFill="1" applyBorder="1" applyAlignment="1">
      <alignment horizontal="center" wrapText="1"/>
    </xf>
    <xf numFmtId="1" fontId="9" fillId="3" borderId="4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1" fontId="5" fillId="3" borderId="24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1" fontId="5" fillId="0" borderId="3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/>
    </xf>
    <xf numFmtId="0" fontId="5" fillId="0" borderId="25" xfId="0" applyFont="1" applyBorder="1" applyAlignment="1">
      <alignment vertical="top" wrapText="1"/>
    </xf>
    <xf numFmtId="1" fontId="4" fillId="3" borderId="3" xfId="0" applyNumberFormat="1" applyFont="1" applyFill="1" applyBorder="1" applyAlignment="1">
      <alignment horizontal="center" vertical="top" wrapText="1"/>
    </xf>
    <xf numFmtId="1" fontId="5" fillId="0" borderId="12" xfId="0" applyNumberFormat="1" applyFont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center" vertical="top"/>
    </xf>
    <xf numFmtId="1" fontId="5" fillId="3" borderId="12" xfId="0" applyNumberFormat="1" applyFont="1" applyFill="1" applyBorder="1" applyAlignment="1">
      <alignment horizontal="center" vertical="top"/>
    </xf>
    <xf numFmtId="1" fontId="5" fillId="4" borderId="1" xfId="0" applyNumberFormat="1" applyFont="1" applyFill="1" applyBorder="1" applyAlignment="1">
      <alignment horizontal="center" vertical="top"/>
    </xf>
    <xf numFmtId="0" fontId="5" fillId="0" borderId="4" xfId="0" applyFont="1" applyBorder="1" applyAlignment="1">
      <alignment horizontal="left" wrapText="1"/>
    </xf>
    <xf numFmtId="1" fontId="5" fillId="0" borderId="28" xfId="0" applyNumberFormat="1" applyFont="1" applyBorder="1" applyAlignment="1">
      <alignment horizontal="center" vertical="top" wrapText="1"/>
    </xf>
    <xf numFmtId="1" fontId="5" fillId="0" borderId="4" xfId="0" applyNumberFormat="1" applyFont="1" applyBorder="1" applyAlignment="1">
      <alignment horizontal="center" vertical="top"/>
    </xf>
    <xf numFmtId="1" fontId="5" fillId="4" borderId="4" xfId="0" applyNumberFormat="1" applyFont="1" applyFill="1" applyBorder="1" applyAlignment="1">
      <alignment horizontal="center" vertical="top"/>
    </xf>
    <xf numFmtId="1" fontId="5" fillId="0" borderId="19" xfId="0" applyNumberFormat="1" applyFont="1" applyBorder="1" applyAlignment="1">
      <alignment horizontal="center" wrapText="1"/>
    </xf>
    <xf numFmtId="1" fontId="5" fillId="0" borderId="19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center"/>
    </xf>
    <xf numFmtId="1" fontId="5" fillId="0" borderId="29" xfId="0" applyNumberFormat="1" applyFont="1" applyBorder="1" applyAlignment="1">
      <alignment horizontal="center"/>
    </xf>
    <xf numFmtId="0" fontId="5" fillId="0" borderId="11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3" borderId="11" xfId="0" applyFont="1" applyFill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5" fillId="3" borderId="23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2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</cellXfs>
  <cellStyles count="2">
    <cellStyle name="Normaallaad" xfId="0" builtinId="0"/>
    <cellStyle name="Normal 2" xfId="1" xr:uid="{BD7B5A38-ABDF-4F6C-AC77-65B847A13B16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DAB6-4E25-490F-960F-6CC66DEC580E}">
  <sheetPr>
    <pageSetUpPr fitToPage="1"/>
  </sheetPr>
  <dimension ref="B1:M147"/>
  <sheetViews>
    <sheetView tabSelected="1" zoomScale="70" zoomScaleNormal="70" workbookViewId="0">
      <selection activeCell="I155" sqref="I155"/>
    </sheetView>
  </sheetViews>
  <sheetFormatPr defaultRowHeight="12.75" x14ac:dyDescent="0.2"/>
  <cols>
    <col min="1" max="1" width="3.5703125" customWidth="1"/>
    <col min="2" max="2" width="20.28515625" customWidth="1"/>
    <col min="3" max="3" width="51" bestFit="1" customWidth="1"/>
    <col min="4" max="4" width="12.7109375" customWidth="1"/>
    <col min="5" max="10" width="12.85546875" customWidth="1"/>
    <col min="11" max="11" width="11" customWidth="1"/>
    <col min="12" max="13" width="9.28515625" customWidth="1"/>
  </cols>
  <sheetData>
    <row r="1" spans="2:13" ht="15" x14ac:dyDescent="0.2">
      <c r="B1" s="6"/>
      <c r="C1" s="6"/>
      <c r="D1" s="6"/>
      <c r="E1" s="6"/>
      <c r="F1" s="6"/>
      <c r="G1" s="6"/>
      <c r="H1" s="6"/>
      <c r="I1" s="6"/>
      <c r="J1" s="6"/>
      <c r="K1" s="7"/>
    </row>
    <row r="2" spans="2:13" ht="22.15" customHeight="1" x14ac:dyDescent="0.25">
      <c r="B2" s="98" t="s">
        <v>0</v>
      </c>
      <c r="C2" s="98"/>
      <c r="D2" s="6"/>
      <c r="E2" s="6"/>
      <c r="F2" s="6"/>
      <c r="G2" s="6"/>
      <c r="H2" s="6"/>
      <c r="I2" s="109"/>
      <c r="J2" s="109"/>
      <c r="K2" s="109"/>
    </row>
    <row r="3" spans="2:13" ht="22.15" customHeight="1" x14ac:dyDescent="0.25">
      <c r="B3" s="98" t="s">
        <v>1</v>
      </c>
      <c r="C3" s="98"/>
      <c r="D3" s="6"/>
      <c r="E3" s="6"/>
      <c r="F3" s="6"/>
      <c r="G3" s="6"/>
      <c r="H3" s="6"/>
      <c r="I3" s="109"/>
      <c r="J3" s="109"/>
      <c r="K3" s="109"/>
    </row>
    <row r="4" spans="2:13" ht="22.15" customHeight="1" x14ac:dyDescent="0.25">
      <c r="B4" s="4" t="s">
        <v>2</v>
      </c>
      <c r="C4" s="4"/>
      <c r="D4" s="6"/>
      <c r="E4" s="6"/>
      <c r="F4" s="6"/>
      <c r="G4" s="6"/>
      <c r="H4" s="6"/>
      <c r="I4" s="109"/>
      <c r="J4" s="109"/>
      <c r="K4" s="109"/>
    </row>
    <row r="5" spans="2:13" ht="22.15" customHeight="1" x14ac:dyDescent="0.25">
      <c r="B5" s="4" t="s">
        <v>110</v>
      </c>
      <c r="C5" s="4"/>
      <c r="D5" s="6"/>
      <c r="E5" s="6"/>
      <c r="F5" s="6"/>
      <c r="G5" s="6"/>
      <c r="H5" s="6"/>
      <c r="I5" s="108"/>
      <c r="J5" s="108"/>
      <c r="K5" s="108"/>
    </row>
    <row r="6" spans="2:13" ht="15" x14ac:dyDescent="0.2">
      <c r="B6" s="6"/>
      <c r="C6" s="6"/>
      <c r="D6" s="6"/>
      <c r="E6" s="6"/>
      <c r="F6" s="6"/>
      <c r="G6" s="6"/>
      <c r="H6" s="6"/>
      <c r="I6" s="6"/>
      <c r="J6" s="6"/>
      <c r="K6" s="6"/>
    </row>
    <row r="7" spans="2:13" ht="15.75" x14ac:dyDescent="0.25">
      <c r="B7" s="8"/>
      <c r="C7" s="9"/>
      <c r="D7" s="9"/>
      <c r="E7" s="106" t="s">
        <v>3</v>
      </c>
      <c r="F7" s="107"/>
      <c r="G7" s="106" t="s">
        <v>4</v>
      </c>
      <c r="H7" s="107"/>
      <c r="I7" s="106" t="s">
        <v>5</v>
      </c>
      <c r="J7" s="107"/>
      <c r="K7" s="10"/>
    </row>
    <row r="8" spans="2:13" ht="47.25" x14ac:dyDescent="0.25">
      <c r="B8" s="11" t="s">
        <v>6</v>
      </c>
      <c r="C8" s="11" t="s">
        <v>204</v>
      </c>
      <c r="D8" s="11" t="s">
        <v>7</v>
      </c>
      <c r="E8" s="11" t="s">
        <v>8</v>
      </c>
      <c r="F8" s="11" t="s">
        <v>9</v>
      </c>
      <c r="G8" s="11" t="s">
        <v>10</v>
      </c>
      <c r="H8" s="11" t="s">
        <v>11</v>
      </c>
      <c r="I8" s="11" t="s">
        <v>12</v>
      </c>
      <c r="J8" s="11" t="s">
        <v>13</v>
      </c>
      <c r="K8" s="12" t="s">
        <v>14</v>
      </c>
    </row>
    <row r="9" spans="2:13" ht="16.5" customHeight="1" x14ac:dyDescent="0.25">
      <c r="B9" s="99" t="s">
        <v>102</v>
      </c>
      <c r="C9" s="100"/>
      <c r="D9" s="14">
        <f>SUM(D10,D13,D16,D18)</f>
        <v>21</v>
      </c>
      <c r="E9" s="15"/>
      <c r="F9" s="15"/>
      <c r="G9" s="15"/>
      <c r="H9" s="15"/>
      <c r="I9" s="15"/>
      <c r="J9" s="15"/>
      <c r="K9" s="16">
        <f>SUM(K11:K19)</f>
        <v>21</v>
      </c>
      <c r="L9" s="2"/>
      <c r="M9" s="2"/>
    </row>
    <row r="10" spans="2:13" ht="16.5" customHeight="1" x14ac:dyDescent="0.25">
      <c r="B10" s="17"/>
      <c r="C10" s="18" t="s">
        <v>15</v>
      </c>
      <c r="D10" s="19">
        <v>6</v>
      </c>
      <c r="E10" s="20"/>
      <c r="F10" s="20"/>
      <c r="G10" s="20"/>
      <c r="H10" s="20"/>
      <c r="I10" s="20"/>
      <c r="J10" s="20"/>
      <c r="K10" s="21"/>
      <c r="L10" s="2"/>
      <c r="M10" s="2"/>
    </row>
    <row r="11" spans="2:13" ht="15" x14ac:dyDescent="0.2">
      <c r="B11" s="22" t="s">
        <v>120</v>
      </c>
      <c r="C11" s="23" t="s">
        <v>15</v>
      </c>
      <c r="D11" s="24">
        <v>3</v>
      </c>
      <c r="E11" s="25"/>
      <c r="F11" s="25">
        <v>3</v>
      </c>
      <c r="G11" s="25"/>
      <c r="H11" s="25"/>
      <c r="I11" s="25"/>
      <c r="J11" s="25"/>
      <c r="K11" s="26">
        <f>SUM(E11:J11)</f>
        <v>3</v>
      </c>
    </row>
    <row r="12" spans="2:13" ht="15" x14ac:dyDescent="0.2">
      <c r="B12" s="22" t="s">
        <v>121</v>
      </c>
      <c r="C12" s="23" t="s">
        <v>16</v>
      </c>
      <c r="D12" s="24">
        <v>3</v>
      </c>
      <c r="E12" s="25"/>
      <c r="F12" s="25"/>
      <c r="G12" s="25">
        <v>3</v>
      </c>
      <c r="H12" s="25"/>
      <c r="I12" s="25"/>
      <c r="J12" s="25"/>
      <c r="K12" s="26">
        <f t="shared" ref="K12:K19" si="0">SUM(E12:J12)</f>
        <v>3</v>
      </c>
    </row>
    <row r="13" spans="2:13" ht="15.75" x14ac:dyDescent="0.25">
      <c r="B13" s="27"/>
      <c r="C13" s="18" t="s">
        <v>101</v>
      </c>
      <c r="D13" s="28">
        <v>9</v>
      </c>
      <c r="E13" s="29"/>
      <c r="F13" s="29"/>
      <c r="G13" s="29"/>
      <c r="H13" s="29"/>
      <c r="I13" s="29"/>
      <c r="J13" s="29"/>
      <c r="K13" s="30"/>
    </row>
    <row r="14" spans="2:13" ht="15" x14ac:dyDescent="0.2">
      <c r="B14" s="23" t="s">
        <v>122</v>
      </c>
      <c r="C14" s="23" t="s">
        <v>17</v>
      </c>
      <c r="D14" s="24">
        <v>6</v>
      </c>
      <c r="E14" s="25">
        <v>6</v>
      </c>
      <c r="F14" s="25"/>
      <c r="G14" s="25"/>
      <c r="H14" s="25"/>
      <c r="I14" s="25"/>
      <c r="J14" s="25"/>
      <c r="K14" s="26">
        <f t="shared" si="0"/>
        <v>6</v>
      </c>
    </row>
    <row r="15" spans="2:13" ht="15" x14ac:dyDescent="0.2">
      <c r="B15" s="23" t="s">
        <v>123</v>
      </c>
      <c r="C15" s="23" t="s">
        <v>18</v>
      </c>
      <c r="D15" s="24">
        <v>3</v>
      </c>
      <c r="E15" s="31"/>
      <c r="F15" s="25">
        <v>3</v>
      </c>
      <c r="G15" s="31"/>
      <c r="H15" s="31"/>
      <c r="I15" s="31"/>
      <c r="J15" s="31"/>
      <c r="K15" s="26">
        <f t="shared" si="0"/>
        <v>3</v>
      </c>
    </row>
    <row r="16" spans="2:13" ht="15.75" x14ac:dyDescent="0.25">
      <c r="B16" s="32"/>
      <c r="C16" s="18" t="s">
        <v>19</v>
      </c>
      <c r="D16" s="33">
        <v>3</v>
      </c>
      <c r="E16" s="34"/>
      <c r="F16" s="29"/>
      <c r="G16" s="34"/>
      <c r="H16" s="34"/>
      <c r="I16" s="34"/>
      <c r="J16" s="34"/>
      <c r="K16" s="30"/>
    </row>
    <row r="17" spans="2:11" ht="15" x14ac:dyDescent="0.2">
      <c r="B17" s="23" t="s">
        <v>124</v>
      </c>
      <c r="C17" s="23" t="s">
        <v>19</v>
      </c>
      <c r="D17" s="24">
        <v>3</v>
      </c>
      <c r="E17" s="25"/>
      <c r="F17" s="25">
        <v>3</v>
      </c>
      <c r="G17" s="31"/>
      <c r="H17" s="31"/>
      <c r="I17" s="31"/>
      <c r="J17" s="31"/>
      <c r="K17" s="26">
        <f t="shared" si="0"/>
        <v>3</v>
      </c>
    </row>
    <row r="18" spans="2:11" ht="15.75" x14ac:dyDescent="0.25">
      <c r="B18" s="32"/>
      <c r="C18" s="18" t="s">
        <v>20</v>
      </c>
      <c r="D18" s="33">
        <v>3</v>
      </c>
      <c r="E18" s="29"/>
      <c r="F18" s="29"/>
      <c r="G18" s="34"/>
      <c r="H18" s="34"/>
      <c r="I18" s="34"/>
      <c r="J18" s="34"/>
      <c r="K18" s="35"/>
    </row>
    <row r="19" spans="2:11" ht="15" customHeight="1" thickBot="1" x14ac:dyDescent="0.25">
      <c r="B19" s="36" t="s">
        <v>125</v>
      </c>
      <c r="C19" s="37" t="s">
        <v>20</v>
      </c>
      <c r="D19" s="38">
        <v>3</v>
      </c>
      <c r="E19" s="39"/>
      <c r="F19" s="40">
        <v>3</v>
      </c>
      <c r="G19" s="41"/>
      <c r="H19" s="41"/>
      <c r="I19" s="41"/>
      <c r="J19" s="41"/>
      <c r="K19" s="42">
        <f t="shared" si="0"/>
        <v>3</v>
      </c>
    </row>
    <row r="20" spans="2:11" ht="14.65" customHeight="1" x14ac:dyDescent="0.25">
      <c r="B20" s="104" t="s">
        <v>21</v>
      </c>
      <c r="C20" s="105"/>
      <c r="D20" s="43">
        <v>9</v>
      </c>
      <c r="E20" s="44"/>
      <c r="F20" s="44">
        <v>3</v>
      </c>
      <c r="G20" s="44">
        <v>3</v>
      </c>
      <c r="H20" s="44">
        <v>3</v>
      </c>
      <c r="I20" s="44"/>
      <c r="J20" s="44"/>
      <c r="K20" s="16">
        <f>SUM(E20:J20)</f>
        <v>9</v>
      </c>
    </row>
    <row r="21" spans="2:11" ht="15.75" x14ac:dyDescent="0.25">
      <c r="B21" s="99" t="s">
        <v>103</v>
      </c>
      <c r="C21" s="100"/>
      <c r="D21" s="14"/>
      <c r="E21" s="45"/>
      <c r="F21" s="45"/>
      <c r="G21" s="45"/>
      <c r="H21" s="45"/>
      <c r="I21" s="45"/>
      <c r="J21" s="45"/>
      <c r="K21" s="16">
        <f>SUM(K23:K25,K27,K28,K29,K31,K32,K33,K35,K38,K41,K45)</f>
        <v>54</v>
      </c>
    </row>
    <row r="22" spans="2:11" ht="15.75" x14ac:dyDescent="0.25">
      <c r="B22" s="46"/>
      <c r="C22" s="47" t="s">
        <v>22</v>
      </c>
      <c r="D22" s="48">
        <f>SUM(D23:D25)</f>
        <v>15</v>
      </c>
      <c r="E22" s="29"/>
      <c r="F22" s="29"/>
      <c r="G22" s="29"/>
      <c r="H22" s="29"/>
      <c r="I22" s="29"/>
      <c r="J22" s="29"/>
      <c r="K22" s="30"/>
    </row>
    <row r="23" spans="2:11" ht="15" x14ac:dyDescent="0.2">
      <c r="B23" s="90" t="s">
        <v>128</v>
      </c>
      <c r="C23" s="49" t="s">
        <v>23</v>
      </c>
      <c r="D23" s="50">
        <v>3</v>
      </c>
      <c r="E23" s="25">
        <v>3</v>
      </c>
      <c r="F23" s="25"/>
      <c r="G23" s="25"/>
      <c r="H23" s="25"/>
      <c r="I23" s="25"/>
      <c r="J23" s="25"/>
      <c r="K23" s="26">
        <f t="shared" ref="K23:K25" si="1">SUM(E23:J23)</f>
        <v>3</v>
      </c>
    </row>
    <row r="24" spans="2:11" ht="15" x14ac:dyDescent="0.2">
      <c r="B24" s="90" t="s">
        <v>129</v>
      </c>
      <c r="C24" s="49" t="s">
        <v>24</v>
      </c>
      <c r="D24" s="50">
        <v>6</v>
      </c>
      <c r="E24" s="25">
        <v>6</v>
      </c>
      <c r="F24" s="25"/>
      <c r="G24" s="25"/>
      <c r="H24" s="25"/>
      <c r="I24" s="25"/>
      <c r="J24" s="25"/>
      <c r="K24" s="26">
        <f t="shared" si="1"/>
        <v>6</v>
      </c>
    </row>
    <row r="25" spans="2:11" ht="15" x14ac:dyDescent="0.2">
      <c r="B25" s="90" t="s">
        <v>130</v>
      </c>
      <c r="C25" s="49" t="s">
        <v>25</v>
      </c>
      <c r="D25" s="50">
        <v>6</v>
      </c>
      <c r="E25" s="25"/>
      <c r="F25" s="25"/>
      <c r="G25" s="25">
        <v>6</v>
      </c>
      <c r="H25" s="25"/>
      <c r="I25" s="25"/>
      <c r="J25" s="25"/>
      <c r="K25" s="26">
        <f t="shared" si="1"/>
        <v>6</v>
      </c>
    </row>
    <row r="26" spans="2:11" ht="15.75" x14ac:dyDescent="0.25">
      <c r="B26" s="51"/>
      <c r="C26" s="47" t="s">
        <v>26</v>
      </c>
      <c r="D26" s="48">
        <f>SUM(D27:D29)</f>
        <v>15</v>
      </c>
      <c r="E26" s="29"/>
      <c r="F26" s="29"/>
      <c r="G26" s="29"/>
      <c r="H26" s="29"/>
      <c r="I26" s="29"/>
      <c r="J26" s="29"/>
      <c r="K26" s="30"/>
    </row>
    <row r="27" spans="2:11" ht="15" x14ac:dyDescent="0.2">
      <c r="B27" s="90" t="s">
        <v>131</v>
      </c>
      <c r="C27" s="49" t="s">
        <v>27</v>
      </c>
      <c r="D27" s="50">
        <v>3</v>
      </c>
      <c r="E27" s="25">
        <v>3</v>
      </c>
      <c r="F27" s="25"/>
      <c r="G27" s="25"/>
      <c r="H27" s="25"/>
      <c r="I27" s="25"/>
      <c r="J27" s="25"/>
      <c r="K27" s="26">
        <f t="shared" ref="K27:K29" si="2">SUM(E27:J27)</f>
        <v>3</v>
      </c>
    </row>
    <row r="28" spans="2:11" ht="30" x14ac:dyDescent="0.2">
      <c r="B28" s="90" t="s">
        <v>134</v>
      </c>
      <c r="C28" s="49" t="s">
        <v>28</v>
      </c>
      <c r="D28" s="50">
        <v>6</v>
      </c>
      <c r="E28" s="25">
        <v>6</v>
      </c>
      <c r="F28" s="25"/>
      <c r="G28" s="25"/>
      <c r="H28" s="25"/>
      <c r="I28" s="25"/>
      <c r="J28" s="25"/>
      <c r="K28" s="26">
        <f t="shared" si="2"/>
        <v>6</v>
      </c>
    </row>
    <row r="29" spans="2:11" ht="15" x14ac:dyDescent="0.2">
      <c r="B29" s="90" t="s">
        <v>135</v>
      </c>
      <c r="C29" s="49" t="s">
        <v>29</v>
      </c>
      <c r="D29" s="50">
        <v>6</v>
      </c>
      <c r="E29" s="25"/>
      <c r="F29" s="25">
        <v>6</v>
      </c>
      <c r="G29" s="25"/>
      <c r="H29" s="25"/>
      <c r="I29" s="25"/>
      <c r="J29" s="25"/>
      <c r="K29" s="26">
        <f t="shared" si="2"/>
        <v>6</v>
      </c>
    </row>
    <row r="30" spans="2:11" ht="15.75" x14ac:dyDescent="0.25">
      <c r="B30" s="51"/>
      <c r="C30" s="47" t="s">
        <v>30</v>
      </c>
      <c r="D30" s="48">
        <f>SUM(D31:D33)</f>
        <v>12</v>
      </c>
      <c r="E30" s="29"/>
      <c r="F30" s="29"/>
      <c r="G30" s="29"/>
      <c r="H30" s="29"/>
      <c r="I30" s="29"/>
      <c r="J30" s="29"/>
      <c r="K30" s="30"/>
    </row>
    <row r="31" spans="2:11" ht="15" x14ac:dyDescent="0.2">
      <c r="B31" s="90" t="s">
        <v>132</v>
      </c>
      <c r="C31" s="49" t="s">
        <v>31</v>
      </c>
      <c r="D31" s="50">
        <v>3</v>
      </c>
      <c r="E31" s="25">
        <v>3</v>
      </c>
      <c r="F31" s="25"/>
      <c r="G31" s="25"/>
      <c r="H31" s="25"/>
      <c r="I31" s="25"/>
      <c r="J31" s="25"/>
      <c r="K31" s="26">
        <f t="shared" ref="K31:K33" si="3">SUM(E31:J31)</f>
        <v>3</v>
      </c>
    </row>
    <row r="32" spans="2:11" ht="15" x14ac:dyDescent="0.2">
      <c r="B32" s="90" t="s">
        <v>136</v>
      </c>
      <c r="C32" s="49" t="s">
        <v>32</v>
      </c>
      <c r="D32" s="50">
        <v>6</v>
      </c>
      <c r="E32" s="25"/>
      <c r="F32" s="25">
        <v>6</v>
      </c>
      <c r="G32" s="25"/>
      <c r="H32" s="25"/>
      <c r="I32" s="25"/>
      <c r="J32" s="25"/>
      <c r="K32" s="26">
        <f t="shared" si="3"/>
        <v>6</v>
      </c>
    </row>
    <row r="33" spans="2:13" ht="15" x14ac:dyDescent="0.2">
      <c r="B33" s="90" t="s">
        <v>137</v>
      </c>
      <c r="C33" s="49" t="s">
        <v>33</v>
      </c>
      <c r="D33" s="50">
        <v>3</v>
      </c>
      <c r="E33" s="25"/>
      <c r="F33" s="25"/>
      <c r="G33" s="25"/>
      <c r="H33" s="25">
        <v>3</v>
      </c>
      <c r="I33" s="25"/>
      <c r="J33" s="25"/>
      <c r="K33" s="26">
        <f t="shared" si="3"/>
        <v>3</v>
      </c>
    </row>
    <row r="34" spans="2:13" ht="15.75" x14ac:dyDescent="0.25">
      <c r="B34" s="51"/>
      <c r="C34" s="47" t="s">
        <v>34</v>
      </c>
      <c r="D34" s="48">
        <f>SUM(D35,D38,D41)</f>
        <v>9</v>
      </c>
      <c r="E34" s="29"/>
      <c r="F34" s="29"/>
      <c r="G34" s="29"/>
      <c r="H34" s="29"/>
      <c r="I34" s="29"/>
      <c r="J34" s="29"/>
      <c r="K34" s="30"/>
    </row>
    <row r="35" spans="2:13" ht="15" x14ac:dyDescent="0.2">
      <c r="B35" s="91" t="s">
        <v>133</v>
      </c>
      <c r="C35" s="52" t="s">
        <v>111</v>
      </c>
      <c r="D35" s="50">
        <v>3</v>
      </c>
      <c r="E35" s="25"/>
      <c r="F35" s="25"/>
      <c r="G35" s="25">
        <v>3</v>
      </c>
      <c r="H35" s="25"/>
      <c r="I35" s="25"/>
      <c r="J35" s="25"/>
      <c r="K35" s="26">
        <f>SUM(E35:J35)</f>
        <v>3</v>
      </c>
    </row>
    <row r="36" spans="2:13" ht="15" x14ac:dyDescent="0.2">
      <c r="B36" s="91" t="s">
        <v>138</v>
      </c>
      <c r="C36" s="52" t="s">
        <v>112</v>
      </c>
      <c r="D36" s="50">
        <v>3</v>
      </c>
      <c r="E36" s="25"/>
      <c r="F36" s="25"/>
      <c r="G36" s="25">
        <v>3</v>
      </c>
      <c r="H36" s="25"/>
      <c r="I36" s="25"/>
      <c r="J36" s="25"/>
      <c r="K36" s="26">
        <f t="shared" ref="K36:K43" si="4">SUM(E36:J36)</f>
        <v>3</v>
      </c>
    </row>
    <row r="37" spans="2:13" ht="15" x14ac:dyDescent="0.2">
      <c r="B37" s="91" t="s">
        <v>139</v>
      </c>
      <c r="C37" s="52" t="s">
        <v>113</v>
      </c>
      <c r="D37" s="50">
        <v>3</v>
      </c>
      <c r="E37" s="25"/>
      <c r="F37" s="25"/>
      <c r="G37" s="25"/>
      <c r="H37" s="25">
        <v>3</v>
      </c>
      <c r="I37" s="25"/>
      <c r="J37" s="25"/>
      <c r="K37" s="26">
        <f t="shared" si="4"/>
        <v>3</v>
      </c>
    </row>
    <row r="38" spans="2:13" ht="15" x14ac:dyDescent="0.2">
      <c r="B38" s="91" t="s">
        <v>140</v>
      </c>
      <c r="C38" s="52" t="s">
        <v>114</v>
      </c>
      <c r="D38" s="50">
        <v>3</v>
      </c>
      <c r="E38" s="25"/>
      <c r="F38" s="25"/>
      <c r="G38" s="25">
        <v>3</v>
      </c>
      <c r="H38" s="25"/>
      <c r="I38" s="25"/>
      <c r="J38" s="25"/>
      <c r="K38" s="26">
        <f t="shared" si="4"/>
        <v>3</v>
      </c>
    </row>
    <row r="39" spans="2:13" ht="15" x14ac:dyDescent="0.2">
      <c r="B39" s="91" t="s">
        <v>141</v>
      </c>
      <c r="C39" s="52" t="s">
        <v>115</v>
      </c>
      <c r="D39" s="50">
        <v>3</v>
      </c>
      <c r="E39" s="25"/>
      <c r="F39" s="25"/>
      <c r="G39" s="25">
        <v>3</v>
      </c>
      <c r="H39" s="25"/>
      <c r="I39" s="25"/>
      <c r="J39" s="25"/>
      <c r="K39" s="26">
        <f t="shared" si="4"/>
        <v>3</v>
      </c>
    </row>
    <row r="40" spans="2:13" ht="15" x14ac:dyDescent="0.2">
      <c r="B40" s="91" t="s">
        <v>142</v>
      </c>
      <c r="C40" s="52" t="s">
        <v>116</v>
      </c>
      <c r="D40" s="50">
        <v>3</v>
      </c>
      <c r="E40" s="25"/>
      <c r="F40" s="25"/>
      <c r="G40" s="25"/>
      <c r="H40" s="25">
        <v>3</v>
      </c>
      <c r="I40" s="25"/>
      <c r="J40" s="25"/>
      <c r="K40" s="26">
        <f t="shared" si="4"/>
        <v>3</v>
      </c>
    </row>
    <row r="41" spans="2:13" ht="15" x14ac:dyDescent="0.2">
      <c r="B41" s="91" t="s">
        <v>143</v>
      </c>
      <c r="C41" s="52" t="s">
        <v>117</v>
      </c>
      <c r="D41" s="50">
        <v>3</v>
      </c>
      <c r="E41" s="25"/>
      <c r="F41" s="25"/>
      <c r="G41" s="25"/>
      <c r="H41" s="25"/>
      <c r="I41" s="25"/>
      <c r="J41" s="25">
        <v>3</v>
      </c>
      <c r="K41" s="26">
        <f t="shared" si="4"/>
        <v>3</v>
      </c>
    </row>
    <row r="42" spans="2:13" ht="15" x14ac:dyDescent="0.2">
      <c r="B42" s="91" t="s">
        <v>144</v>
      </c>
      <c r="C42" s="52" t="s">
        <v>118</v>
      </c>
      <c r="D42" s="50">
        <v>3</v>
      </c>
      <c r="E42" s="25"/>
      <c r="F42" s="25"/>
      <c r="G42" s="25"/>
      <c r="H42" s="25">
        <v>3</v>
      </c>
      <c r="I42" s="25"/>
      <c r="J42" s="25"/>
      <c r="K42" s="26">
        <f t="shared" si="4"/>
        <v>3</v>
      </c>
    </row>
    <row r="43" spans="2:13" ht="15" x14ac:dyDescent="0.2">
      <c r="B43" s="91" t="s">
        <v>145</v>
      </c>
      <c r="C43" s="52" t="s">
        <v>119</v>
      </c>
      <c r="D43" s="50">
        <v>3</v>
      </c>
      <c r="E43" s="25"/>
      <c r="F43" s="25"/>
      <c r="G43" s="25"/>
      <c r="H43" s="25"/>
      <c r="I43" s="25">
        <v>3</v>
      </c>
      <c r="J43" s="25"/>
      <c r="K43" s="26">
        <f t="shared" si="4"/>
        <v>3</v>
      </c>
    </row>
    <row r="44" spans="2:13" ht="15.75" x14ac:dyDescent="0.25">
      <c r="B44" s="51"/>
      <c r="C44" s="47" t="s">
        <v>35</v>
      </c>
      <c r="D44" s="48">
        <f>D45</f>
        <v>3</v>
      </c>
      <c r="E44" s="29"/>
      <c r="F44" s="29"/>
      <c r="G44" s="29"/>
      <c r="H44" s="29"/>
      <c r="I44" s="29"/>
      <c r="J44" s="29"/>
      <c r="K44" s="30"/>
      <c r="L44" s="1"/>
      <c r="M44" s="1"/>
    </row>
    <row r="45" spans="2:13" ht="15.75" thickBot="1" x14ac:dyDescent="0.25">
      <c r="B45" s="92" t="s">
        <v>146</v>
      </c>
      <c r="C45" s="53" t="s">
        <v>35</v>
      </c>
      <c r="D45" s="54">
        <v>3</v>
      </c>
      <c r="E45" s="41"/>
      <c r="F45" s="55">
        <v>3</v>
      </c>
      <c r="G45" s="41"/>
      <c r="H45" s="41"/>
      <c r="I45" s="41"/>
      <c r="J45" s="41"/>
      <c r="K45" s="42">
        <f t="shared" ref="K45" si="5">SUM(E45:J45)</f>
        <v>3</v>
      </c>
      <c r="L45" s="1"/>
    </row>
    <row r="46" spans="2:13" ht="15.75" x14ac:dyDescent="0.25">
      <c r="B46" s="56"/>
      <c r="C46" s="13" t="s">
        <v>104</v>
      </c>
      <c r="D46" s="14"/>
      <c r="E46" s="44">
        <v>3</v>
      </c>
      <c r="F46" s="57"/>
      <c r="G46" s="44"/>
      <c r="H46" s="44"/>
      <c r="I46" s="44"/>
      <c r="J46" s="44">
        <v>3</v>
      </c>
      <c r="K46" s="16">
        <f>SUM(E46:J46)</f>
        <v>6</v>
      </c>
    </row>
    <row r="47" spans="2:13" ht="15" x14ac:dyDescent="0.2">
      <c r="B47" s="90" t="s">
        <v>147</v>
      </c>
      <c r="C47" s="49" t="s">
        <v>36</v>
      </c>
      <c r="D47" s="50">
        <v>3</v>
      </c>
      <c r="E47" s="25">
        <v>3</v>
      </c>
      <c r="F47" s="25"/>
      <c r="G47" s="25"/>
      <c r="H47" s="25"/>
      <c r="I47" s="25"/>
      <c r="J47" s="25"/>
      <c r="K47" s="26">
        <f t="shared" ref="K47:K55" si="6">SUM(E47:J47)</f>
        <v>3</v>
      </c>
    </row>
    <row r="48" spans="2:13" ht="15" x14ac:dyDescent="0.2">
      <c r="B48" s="90" t="s">
        <v>148</v>
      </c>
      <c r="C48" s="49" t="s">
        <v>37</v>
      </c>
      <c r="D48" s="50">
        <v>2</v>
      </c>
      <c r="E48" s="25"/>
      <c r="F48" s="25"/>
      <c r="G48" s="25"/>
      <c r="H48" s="25"/>
      <c r="I48" s="25"/>
      <c r="J48" s="25">
        <v>2</v>
      </c>
      <c r="K48" s="26">
        <f t="shared" si="6"/>
        <v>2</v>
      </c>
    </row>
    <row r="49" spans="2:11" ht="15" x14ac:dyDescent="0.2">
      <c r="B49" s="90" t="s">
        <v>149</v>
      </c>
      <c r="C49" s="49" t="s">
        <v>38</v>
      </c>
      <c r="D49" s="50">
        <v>3</v>
      </c>
      <c r="E49" s="25">
        <v>3</v>
      </c>
      <c r="F49" s="25"/>
      <c r="G49" s="25"/>
      <c r="H49" s="25"/>
      <c r="I49" s="25"/>
      <c r="J49" s="25"/>
      <c r="K49" s="26">
        <f>SUM(E49:J49)</f>
        <v>3</v>
      </c>
    </row>
    <row r="50" spans="2:11" ht="15" x14ac:dyDescent="0.2">
      <c r="B50" s="90" t="s">
        <v>150</v>
      </c>
      <c r="C50" s="49" t="s">
        <v>39</v>
      </c>
      <c r="D50" s="50">
        <v>3</v>
      </c>
      <c r="E50" s="25"/>
      <c r="F50" s="25"/>
      <c r="G50" s="25"/>
      <c r="H50" s="25"/>
      <c r="I50" s="25"/>
      <c r="J50" s="25">
        <v>3</v>
      </c>
      <c r="K50" s="26">
        <f t="shared" si="6"/>
        <v>3</v>
      </c>
    </row>
    <row r="51" spans="2:11" ht="15" x14ac:dyDescent="0.2">
      <c r="B51" s="90" t="s">
        <v>151</v>
      </c>
      <c r="C51" s="49" t="s">
        <v>40</v>
      </c>
      <c r="D51" s="50">
        <v>2</v>
      </c>
      <c r="E51" s="25">
        <v>2</v>
      </c>
      <c r="F51" s="25"/>
      <c r="G51" s="25"/>
      <c r="H51" s="25"/>
      <c r="I51" s="25"/>
      <c r="J51" s="25"/>
      <c r="K51" s="26">
        <f t="shared" si="6"/>
        <v>2</v>
      </c>
    </row>
    <row r="52" spans="2:11" ht="15" x14ac:dyDescent="0.2">
      <c r="B52" s="90" t="s">
        <v>152</v>
      </c>
      <c r="C52" s="49" t="s">
        <v>41</v>
      </c>
      <c r="D52" s="50">
        <v>3</v>
      </c>
      <c r="E52" s="25">
        <v>3</v>
      </c>
      <c r="F52" s="25"/>
      <c r="G52" s="25"/>
      <c r="H52" s="25"/>
      <c r="I52" s="25"/>
      <c r="J52" s="25"/>
      <c r="K52" s="26">
        <f t="shared" si="6"/>
        <v>3</v>
      </c>
    </row>
    <row r="53" spans="2:11" ht="15" x14ac:dyDescent="0.2">
      <c r="B53" s="90" t="s">
        <v>153</v>
      </c>
      <c r="C53" s="58" t="s">
        <v>42</v>
      </c>
      <c r="D53" s="59">
        <v>3</v>
      </c>
      <c r="E53" s="31"/>
      <c r="F53" s="31"/>
      <c r="G53" s="31"/>
      <c r="H53" s="31"/>
      <c r="I53" s="31"/>
      <c r="J53" s="31">
        <v>3</v>
      </c>
      <c r="K53" s="26">
        <f t="shared" si="6"/>
        <v>3</v>
      </c>
    </row>
    <row r="54" spans="2:11" ht="15" x14ac:dyDescent="0.2">
      <c r="B54" s="90" t="s">
        <v>154</v>
      </c>
      <c r="C54" s="58" t="s">
        <v>43</v>
      </c>
      <c r="D54" s="59">
        <v>2</v>
      </c>
      <c r="E54" s="31"/>
      <c r="F54" s="31"/>
      <c r="G54" s="31"/>
      <c r="H54" s="31"/>
      <c r="I54" s="31"/>
      <c r="J54" s="31">
        <v>2</v>
      </c>
      <c r="K54" s="26">
        <f t="shared" si="6"/>
        <v>2</v>
      </c>
    </row>
    <row r="55" spans="2:11" ht="15.75" thickBot="1" x14ac:dyDescent="0.25">
      <c r="B55" s="90" t="s">
        <v>155</v>
      </c>
      <c r="C55" s="60" t="s">
        <v>43</v>
      </c>
      <c r="D55" s="54">
        <v>1</v>
      </c>
      <c r="E55" s="41">
        <v>1</v>
      </c>
      <c r="F55" s="41"/>
      <c r="G55" s="41"/>
      <c r="H55" s="41"/>
      <c r="I55" s="41"/>
      <c r="J55" s="41">
        <v>1</v>
      </c>
      <c r="K55" s="42">
        <f t="shared" si="6"/>
        <v>2</v>
      </c>
    </row>
    <row r="56" spans="2:11" ht="15.75" x14ac:dyDescent="0.25">
      <c r="B56" s="56"/>
      <c r="C56" s="13" t="s">
        <v>44</v>
      </c>
      <c r="D56" s="14"/>
      <c r="E56" s="57"/>
      <c r="F56" s="57"/>
      <c r="G56" s="44"/>
      <c r="H56" s="44"/>
      <c r="I56" s="44"/>
      <c r="J56" s="44"/>
      <c r="K56" s="16">
        <f>SUM(K58:K58,K60,K62,K63,K65,K66,K68,K70,K71,K73,K75,K76,K78,K79,K80,K82)</f>
        <v>78</v>
      </c>
    </row>
    <row r="57" spans="2:11" ht="15.75" x14ac:dyDescent="0.25">
      <c r="B57" s="51"/>
      <c r="C57" s="47" t="s">
        <v>105</v>
      </c>
      <c r="D57" s="48">
        <f>SUM(D58:D58)</f>
        <v>3</v>
      </c>
      <c r="E57" s="29"/>
      <c r="F57" s="29"/>
      <c r="G57" s="29"/>
      <c r="H57" s="29"/>
      <c r="I57" s="29"/>
      <c r="J57" s="29"/>
      <c r="K57" s="30"/>
    </row>
    <row r="58" spans="2:11" ht="15" x14ac:dyDescent="0.2">
      <c r="B58" s="90" t="s">
        <v>156</v>
      </c>
      <c r="C58" s="49" t="s">
        <v>105</v>
      </c>
      <c r="D58" s="50">
        <v>3</v>
      </c>
      <c r="E58" s="25"/>
      <c r="F58" s="25"/>
      <c r="G58" s="25">
        <v>3</v>
      </c>
      <c r="H58" s="25"/>
      <c r="I58" s="25"/>
      <c r="J58" s="25"/>
      <c r="K58" s="26">
        <f t="shared" ref="K58:K142" si="7">SUM(E58:J58)</f>
        <v>3</v>
      </c>
    </row>
    <row r="59" spans="2:11" ht="15.75" x14ac:dyDescent="0.25">
      <c r="B59" s="93"/>
      <c r="C59" s="47" t="s">
        <v>45</v>
      </c>
      <c r="D59" s="48">
        <f>D60</f>
        <v>3</v>
      </c>
      <c r="E59" s="29"/>
      <c r="F59" s="29"/>
      <c r="G59" s="29"/>
      <c r="H59" s="29"/>
      <c r="I59" s="29"/>
      <c r="J59" s="29"/>
      <c r="K59" s="30"/>
    </row>
    <row r="60" spans="2:11" ht="15" x14ac:dyDescent="0.2">
      <c r="B60" s="90" t="s">
        <v>157</v>
      </c>
      <c r="C60" s="49" t="s">
        <v>46</v>
      </c>
      <c r="D60" s="50">
        <v>3</v>
      </c>
      <c r="E60" s="25"/>
      <c r="F60" s="25"/>
      <c r="G60" s="25">
        <v>3</v>
      </c>
      <c r="H60" s="25"/>
      <c r="I60" s="25"/>
      <c r="J60" s="25"/>
      <c r="K60" s="26">
        <f t="shared" si="7"/>
        <v>3</v>
      </c>
    </row>
    <row r="61" spans="2:11" ht="15.75" x14ac:dyDescent="0.25">
      <c r="B61" s="93"/>
      <c r="C61" s="47" t="s">
        <v>47</v>
      </c>
      <c r="D61" s="48">
        <f>SUM(D62:D63)</f>
        <v>6</v>
      </c>
      <c r="E61" s="29"/>
      <c r="F61" s="29"/>
      <c r="G61" s="29"/>
      <c r="H61" s="29"/>
      <c r="I61" s="29"/>
      <c r="J61" s="29"/>
      <c r="K61" s="30"/>
    </row>
    <row r="62" spans="2:11" ht="30" x14ac:dyDescent="0.2">
      <c r="B62" s="90" t="s">
        <v>158</v>
      </c>
      <c r="C62" s="49" t="s">
        <v>48</v>
      </c>
      <c r="D62" s="50">
        <v>3</v>
      </c>
      <c r="E62" s="25"/>
      <c r="F62" s="25"/>
      <c r="G62" s="25">
        <v>3</v>
      </c>
      <c r="H62" s="25"/>
      <c r="I62" s="25"/>
      <c r="J62" s="25"/>
      <c r="K62" s="26">
        <f t="shared" si="7"/>
        <v>3</v>
      </c>
    </row>
    <row r="63" spans="2:11" ht="15" x14ac:dyDescent="0.2">
      <c r="B63" s="90" t="s">
        <v>160</v>
      </c>
      <c r="C63" s="49" t="s">
        <v>49</v>
      </c>
      <c r="D63" s="50">
        <v>3</v>
      </c>
      <c r="E63" s="25"/>
      <c r="F63" s="25"/>
      <c r="G63" s="25">
        <v>3</v>
      </c>
      <c r="H63" s="25"/>
      <c r="I63" s="25"/>
      <c r="J63" s="25"/>
      <c r="K63" s="26">
        <f t="shared" si="7"/>
        <v>3</v>
      </c>
    </row>
    <row r="64" spans="2:11" ht="15.75" x14ac:dyDescent="0.25">
      <c r="B64" s="93"/>
      <c r="C64" s="47" t="s">
        <v>50</v>
      </c>
      <c r="D64" s="48">
        <f>SUM(D65:D66)</f>
        <v>9</v>
      </c>
      <c r="E64" s="29"/>
      <c r="F64" s="29"/>
      <c r="G64" s="29"/>
      <c r="H64" s="29"/>
      <c r="I64" s="29"/>
      <c r="J64" s="29"/>
      <c r="K64" s="30"/>
    </row>
    <row r="65" spans="2:13" ht="15" x14ac:dyDescent="0.2">
      <c r="B65" s="90" t="s">
        <v>161</v>
      </c>
      <c r="C65" s="49" t="s">
        <v>51</v>
      </c>
      <c r="D65" s="50">
        <v>6</v>
      </c>
      <c r="E65" s="25"/>
      <c r="F65" s="25"/>
      <c r="G65" s="25"/>
      <c r="H65" s="25">
        <v>6</v>
      </c>
      <c r="I65" s="25"/>
      <c r="J65" s="25"/>
      <c r="K65" s="26">
        <f t="shared" si="7"/>
        <v>6</v>
      </c>
    </row>
    <row r="66" spans="2:13" ht="15" x14ac:dyDescent="0.2">
      <c r="B66" s="90" t="s">
        <v>162</v>
      </c>
      <c r="C66" s="49" t="s">
        <v>52</v>
      </c>
      <c r="D66" s="50">
        <v>3</v>
      </c>
      <c r="E66" s="25"/>
      <c r="F66" s="25"/>
      <c r="G66" s="25"/>
      <c r="H66" s="25">
        <v>3</v>
      </c>
      <c r="I66" s="25"/>
      <c r="J66" s="25"/>
      <c r="K66" s="26">
        <f t="shared" si="7"/>
        <v>3</v>
      </c>
    </row>
    <row r="67" spans="2:13" ht="15.75" x14ac:dyDescent="0.25">
      <c r="B67" s="93"/>
      <c r="C67" s="47" t="s">
        <v>53</v>
      </c>
      <c r="D67" s="48">
        <f>D68</f>
        <v>3</v>
      </c>
      <c r="E67" s="29"/>
      <c r="F67" s="29"/>
      <c r="G67" s="29"/>
      <c r="H67" s="29"/>
      <c r="I67" s="29"/>
      <c r="J67" s="29"/>
      <c r="K67" s="30"/>
    </row>
    <row r="68" spans="2:13" ht="15" x14ac:dyDescent="0.2">
      <c r="B68" s="90" t="s">
        <v>163</v>
      </c>
      <c r="C68" s="49" t="s">
        <v>53</v>
      </c>
      <c r="D68" s="50">
        <v>3</v>
      </c>
      <c r="E68" s="25"/>
      <c r="F68" s="25"/>
      <c r="G68" s="25"/>
      <c r="H68" s="25">
        <v>3</v>
      </c>
      <c r="I68" s="25"/>
      <c r="J68" s="25"/>
      <c r="K68" s="26">
        <f t="shared" ref="K68" si="8">SUM(E68:J68)</f>
        <v>3</v>
      </c>
    </row>
    <row r="69" spans="2:13" ht="15.75" x14ac:dyDescent="0.25">
      <c r="B69" s="93"/>
      <c r="C69" s="47" t="s">
        <v>54</v>
      </c>
      <c r="D69" s="48">
        <f>SUM(D70:D71)</f>
        <v>12</v>
      </c>
      <c r="E69" s="29"/>
      <c r="F69" s="29"/>
      <c r="G69" s="29"/>
      <c r="H69" s="29"/>
      <c r="I69" s="29"/>
      <c r="J69" s="29"/>
      <c r="K69" s="30"/>
    </row>
    <row r="70" spans="2:13" ht="15" x14ac:dyDescent="0.2">
      <c r="B70" s="90" t="s">
        <v>165</v>
      </c>
      <c r="C70" s="49" t="s">
        <v>55</v>
      </c>
      <c r="D70" s="50">
        <v>6</v>
      </c>
      <c r="E70" s="25"/>
      <c r="F70" s="25"/>
      <c r="G70" s="25"/>
      <c r="H70" s="25">
        <v>6</v>
      </c>
      <c r="I70" s="25"/>
      <c r="J70" s="25"/>
      <c r="K70" s="26">
        <f t="shared" ref="K70:K71" si="9">SUM(E70:J70)</f>
        <v>6</v>
      </c>
    </row>
    <row r="71" spans="2:13" ht="15" x14ac:dyDescent="0.2">
      <c r="B71" s="90" t="s">
        <v>166</v>
      </c>
      <c r="C71" s="49" t="s">
        <v>56</v>
      </c>
      <c r="D71" s="50">
        <v>6</v>
      </c>
      <c r="E71" s="25"/>
      <c r="F71" s="25"/>
      <c r="G71" s="25"/>
      <c r="H71" s="25"/>
      <c r="I71" s="25">
        <v>6</v>
      </c>
      <c r="J71" s="25"/>
      <c r="K71" s="26">
        <f t="shared" si="9"/>
        <v>6</v>
      </c>
    </row>
    <row r="72" spans="2:13" ht="15.75" x14ac:dyDescent="0.25">
      <c r="B72" s="93"/>
      <c r="C72" s="47" t="s">
        <v>57</v>
      </c>
      <c r="D72" s="48">
        <f>D73</f>
        <v>9</v>
      </c>
      <c r="E72" s="29"/>
      <c r="F72" s="29"/>
      <c r="G72" s="29"/>
      <c r="H72" s="29"/>
      <c r="I72" s="29"/>
      <c r="J72" s="29"/>
      <c r="K72" s="30"/>
    </row>
    <row r="73" spans="2:13" ht="15" x14ac:dyDescent="0.2">
      <c r="B73" s="90" t="s">
        <v>167</v>
      </c>
      <c r="C73" s="49" t="s">
        <v>57</v>
      </c>
      <c r="D73" s="50">
        <v>9</v>
      </c>
      <c r="E73" s="25"/>
      <c r="F73" s="25"/>
      <c r="G73" s="25"/>
      <c r="H73" s="25"/>
      <c r="I73" s="25">
        <v>9</v>
      </c>
      <c r="J73" s="25"/>
      <c r="K73" s="26">
        <f t="shared" ref="K73" si="10">SUM(E73:J73)</f>
        <v>9</v>
      </c>
    </row>
    <row r="74" spans="2:13" ht="15.75" x14ac:dyDescent="0.25">
      <c r="B74" s="51"/>
      <c r="C74" s="47" t="s">
        <v>58</v>
      </c>
      <c r="D74" s="48">
        <f>SUM(D75:D76)</f>
        <v>18</v>
      </c>
      <c r="E74" s="29"/>
      <c r="F74" s="29"/>
      <c r="G74" s="29"/>
      <c r="H74" s="29"/>
      <c r="I74" s="29"/>
      <c r="J74" s="29"/>
      <c r="K74" s="30"/>
      <c r="L74" s="1"/>
      <c r="M74" s="1"/>
    </row>
    <row r="75" spans="2:13" ht="15" x14ac:dyDescent="0.2">
      <c r="B75" s="90" t="s">
        <v>168</v>
      </c>
      <c r="C75" s="49" t="s">
        <v>59</v>
      </c>
      <c r="D75" s="50">
        <v>6</v>
      </c>
      <c r="E75" s="25"/>
      <c r="F75" s="25"/>
      <c r="G75" s="25"/>
      <c r="H75" s="61">
        <v>6</v>
      </c>
      <c r="I75" s="25"/>
      <c r="J75" s="25"/>
      <c r="K75" s="26">
        <f t="shared" ref="K75:K76" si="11">SUM(E75:J75)</f>
        <v>6</v>
      </c>
      <c r="L75" s="1"/>
      <c r="M75" s="1"/>
    </row>
    <row r="76" spans="2:13" ht="15" x14ac:dyDescent="0.2">
      <c r="B76" s="90" t="s">
        <v>169</v>
      </c>
      <c r="C76" s="49" t="s">
        <v>60</v>
      </c>
      <c r="D76" s="50">
        <v>12</v>
      </c>
      <c r="E76" s="25"/>
      <c r="F76" s="25"/>
      <c r="G76" s="25"/>
      <c r="H76" s="25"/>
      <c r="I76" s="61">
        <v>12</v>
      </c>
      <c r="J76" s="25"/>
      <c r="K76" s="26">
        <f t="shared" si="11"/>
        <v>12</v>
      </c>
      <c r="L76" s="1"/>
      <c r="M76" s="1"/>
    </row>
    <row r="77" spans="2:13" ht="15.75" x14ac:dyDescent="0.25">
      <c r="B77" s="93"/>
      <c r="C77" s="47" t="s">
        <v>61</v>
      </c>
      <c r="D77" s="48">
        <f>SUM(D78:D80)</f>
        <v>9</v>
      </c>
      <c r="E77" s="29"/>
      <c r="F77" s="29"/>
      <c r="G77" s="29"/>
      <c r="H77" s="29"/>
      <c r="I77" s="29"/>
      <c r="J77" s="29"/>
      <c r="K77" s="30"/>
      <c r="L77" s="1"/>
    </row>
    <row r="78" spans="2:13" ht="15" x14ac:dyDescent="0.2">
      <c r="B78" s="90" t="s">
        <v>170</v>
      </c>
      <c r="C78" s="49" t="s">
        <v>62</v>
      </c>
      <c r="D78" s="50">
        <v>3</v>
      </c>
      <c r="E78" s="25"/>
      <c r="F78" s="25"/>
      <c r="G78" s="25"/>
      <c r="H78" s="25"/>
      <c r="I78" s="25"/>
      <c r="J78" s="25">
        <v>3</v>
      </c>
      <c r="K78" s="26">
        <f t="shared" si="7"/>
        <v>3</v>
      </c>
    </row>
    <row r="79" spans="2:13" ht="30" x14ac:dyDescent="0.2">
      <c r="B79" s="90" t="s">
        <v>171</v>
      </c>
      <c r="C79" s="49" t="s">
        <v>63</v>
      </c>
      <c r="D79" s="50">
        <v>3</v>
      </c>
      <c r="E79" s="25"/>
      <c r="F79" s="25"/>
      <c r="G79" s="25"/>
      <c r="H79" s="25"/>
      <c r="I79" s="25"/>
      <c r="J79" s="25">
        <v>3</v>
      </c>
      <c r="K79" s="26">
        <f t="shared" si="7"/>
        <v>3</v>
      </c>
    </row>
    <row r="80" spans="2:13" ht="15.75" customHeight="1" x14ac:dyDescent="0.2">
      <c r="B80" s="90" t="s">
        <v>172</v>
      </c>
      <c r="C80" s="62" t="s">
        <v>64</v>
      </c>
      <c r="D80" s="50">
        <v>3</v>
      </c>
      <c r="E80" s="25"/>
      <c r="F80" s="25"/>
      <c r="G80" s="25"/>
      <c r="H80" s="25"/>
      <c r="I80" s="25"/>
      <c r="J80" s="25">
        <v>3</v>
      </c>
      <c r="K80" s="26">
        <f t="shared" si="7"/>
        <v>3</v>
      </c>
    </row>
    <row r="81" spans="2:13" ht="15.75" x14ac:dyDescent="0.25">
      <c r="B81" s="93"/>
      <c r="C81" s="47" t="s">
        <v>65</v>
      </c>
      <c r="D81" s="48">
        <f>D82</f>
        <v>6</v>
      </c>
      <c r="E81" s="29"/>
      <c r="F81" s="29"/>
      <c r="G81" s="29"/>
      <c r="H81" s="29"/>
      <c r="I81" s="29"/>
      <c r="J81" s="29"/>
      <c r="K81" s="30"/>
      <c r="L81" s="1"/>
      <c r="M81" s="1"/>
    </row>
    <row r="82" spans="2:13" ht="15.75" thickBot="1" x14ac:dyDescent="0.25">
      <c r="B82" s="92" t="s">
        <v>173</v>
      </c>
      <c r="C82" s="60" t="s">
        <v>65</v>
      </c>
      <c r="D82" s="54">
        <v>6</v>
      </c>
      <c r="E82" s="41"/>
      <c r="F82" s="41"/>
      <c r="G82" s="41"/>
      <c r="H82" s="41"/>
      <c r="I82" s="41"/>
      <c r="J82" s="55">
        <v>6</v>
      </c>
      <c r="K82" s="42">
        <f t="shared" ref="K82" si="12">SUM(E82:J82)</f>
        <v>6</v>
      </c>
      <c r="L82" s="1"/>
    </row>
    <row r="83" spans="2:13" ht="15.75" x14ac:dyDescent="0.25">
      <c r="B83" s="56"/>
      <c r="C83" s="13" t="s">
        <v>66</v>
      </c>
      <c r="D83" s="14"/>
      <c r="E83" s="57"/>
      <c r="F83" s="57"/>
      <c r="G83" s="44"/>
      <c r="H83" s="44"/>
      <c r="I83" s="44"/>
      <c r="J83" s="44"/>
      <c r="K83" s="16">
        <f>SUM(K85,K87,K89,K90,K91,K93,K94,K95,K97,K98,K99,K101,K103,K104,K106,K107,K109,K110)</f>
        <v>78</v>
      </c>
    </row>
    <row r="84" spans="2:13" ht="15.75" x14ac:dyDescent="0.25">
      <c r="B84" s="63"/>
      <c r="C84" s="47" t="s">
        <v>67</v>
      </c>
      <c r="D84" s="48">
        <f>D85</f>
        <v>3</v>
      </c>
      <c r="E84" s="64"/>
      <c r="F84" s="64"/>
      <c r="G84" s="65"/>
      <c r="H84" s="65"/>
      <c r="I84" s="65"/>
      <c r="J84" s="65"/>
      <c r="K84" s="21"/>
    </row>
    <row r="85" spans="2:13" ht="15.75" x14ac:dyDescent="0.25">
      <c r="B85" s="94" t="s">
        <v>174</v>
      </c>
      <c r="C85" s="49" t="s">
        <v>67</v>
      </c>
      <c r="D85" s="50">
        <v>3</v>
      </c>
      <c r="E85" s="66"/>
      <c r="F85" s="66"/>
      <c r="G85" s="67">
        <v>3</v>
      </c>
      <c r="H85" s="68"/>
      <c r="I85" s="68"/>
      <c r="J85" s="68"/>
      <c r="K85" s="69">
        <f>SUM(E85:J85)</f>
        <v>3</v>
      </c>
    </row>
    <row r="86" spans="2:13" ht="15.75" x14ac:dyDescent="0.25">
      <c r="B86" s="95"/>
      <c r="C86" s="47" t="s">
        <v>68</v>
      </c>
      <c r="D86" s="48">
        <f>D87</f>
        <v>3</v>
      </c>
      <c r="E86" s="29"/>
      <c r="F86" s="29"/>
      <c r="G86" s="29"/>
      <c r="H86" s="65"/>
      <c r="I86" s="65"/>
      <c r="J86" s="65"/>
      <c r="K86" s="70"/>
    </row>
    <row r="87" spans="2:13" ht="15.75" x14ac:dyDescent="0.25">
      <c r="B87" s="94" t="s">
        <v>175</v>
      </c>
      <c r="C87" s="49" t="s">
        <v>68</v>
      </c>
      <c r="D87" s="50">
        <v>3</v>
      </c>
      <c r="E87" s="25"/>
      <c r="F87" s="25"/>
      <c r="G87" s="25"/>
      <c r="H87" s="68"/>
      <c r="I87" s="67">
        <v>3</v>
      </c>
      <c r="J87" s="68"/>
      <c r="K87" s="69">
        <f t="shared" ref="K87:K110" si="13">SUM(E87:J87)</f>
        <v>3</v>
      </c>
    </row>
    <row r="88" spans="2:13" ht="15.75" x14ac:dyDescent="0.25">
      <c r="B88" s="93"/>
      <c r="C88" s="47" t="s">
        <v>69</v>
      </c>
      <c r="D88" s="48">
        <f>SUM(D89:D91)</f>
        <v>12</v>
      </c>
      <c r="E88" s="29"/>
      <c r="F88" s="29"/>
      <c r="G88" s="29"/>
      <c r="H88" s="29"/>
      <c r="I88" s="29"/>
      <c r="J88" s="29"/>
      <c r="K88" s="70"/>
    </row>
    <row r="89" spans="2:13" ht="15" x14ac:dyDescent="0.2">
      <c r="B89" s="90" t="s">
        <v>176</v>
      </c>
      <c r="C89" s="49" t="s">
        <v>70</v>
      </c>
      <c r="D89" s="50">
        <v>6</v>
      </c>
      <c r="E89" s="25"/>
      <c r="F89" s="25"/>
      <c r="G89" s="25">
        <v>6</v>
      </c>
      <c r="H89" s="25"/>
      <c r="I89" s="25"/>
      <c r="J89" s="25"/>
      <c r="K89" s="69">
        <f t="shared" si="13"/>
        <v>6</v>
      </c>
    </row>
    <row r="90" spans="2:13" ht="15" x14ac:dyDescent="0.2">
      <c r="B90" s="90" t="s">
        <v>177</v>
      </c>
      <c r="C90" s="49" t="s">
        <v>106</v>
      </c>
      <c r="D90" s="50">
        <v>3</v>
      </c>
      <c r="E90" s="25"/>
      <c r="F90" s="25"/>
      <c r="G90" s="25">
        <v>3</v>
      </c>
      <c r="H90" s="25"/>
      <c r="I90" s="25"/>
      <c r="J90" s="25"/>
      <c r="K90" s="69">
        <f t="shared" si="13"/>
        <v>3</v>
      </c>
    </row>
    <row r="91" spans="2:13" s="3" customFormat="1" ht="15" customHeight="1" x14ac:dyDescent="0.2">
      <c r="B91" s="90" t="s">
        <v>178</v>
      </c>
      <c r="C91" s="71" t="s">
        <v>71</v>
      </c>
      <c r="D91" s="72">
        <v>3</v>
      </c>
      <c r="E91" s="73"/>
      <c r="F91" s="73"/>
      <c r="G91" s="73"/>
      <c r="H91" s="73"/>
      <c r="I91" s="73"/>
      <c r="J91" s="73">
        <v>3</v>
      </c>
      <c r="K91" s="69">
        <f t="shared" si="13"/>
        <v>3</v>
      </c>
    </row>
    <row r="92" spans="2:13" s="3" customFormat="1" ht="15" customHeight="1" x14ac:dyDescent="0.25">
      <c r="B92" s="51"/>
      <c r="C92" s="47" t="s">
        <v>72</v>
      </c>
      <c r="D92" s="48">
        <f>SUM(D93:D95)</f>
        <v>18</v>
      </c>
      <c r="E92" s="29"/>
      <c r="F92" s="29"/>
      <c r="G92" s="29"/>
      <c r="H92" s="29"/>
      <c r="I92" s="29"/>
      <c r="J92" s="29"/>
      <c r="K92" s="70"/>
    </row>
    <row r="93" spans="2:13" s="3" customFormat="1" ht="15" customHeight="1" x14ac:dyDescent="0.2">
      <c r="B93" s="90" t="s">
        <v>179</v>
      </c>
      <c r="C93" s="49" t="s">
        <v>107</v>
      </c>
      <c r="D93" s="50">
        <v>6</v>
      </c>
      <c r="E93" s="25"/>
      <c r="F93" s="25"/>
      <c r="G93" s="25"/>
      <c r="H93" s="61">
        <v>6</v>
      </c>
      <c r="I93" s="25"/>
      <c r="J93" s="25"/>
      <c r="K93" s="69">
        <f t="shared" si="13"/>
        <v>6</v>
      </c>
      <c r="L93"/>
    </row>
    <row r="94" spans="2:13" s="3" customFormat="1" ht="15" customHeight="1" x14ac:dyDescent="0.2">
      <c r="B94" s="90" t="s">
        <v>180</v>
      </c>
      <c r="C94" s="71" t="s">
        <v>73</v>
      </c>
      <c r="D94" s="72">
        <v>6</v>
      </c>
      <c r="E94" s="73"/>
      <c r="F94" s="73"/>
      <c r="G94" s="73"/>
      <c r="H94" s="73"/>
      <c r="I94" s="61">
        <v>6</v>
      </c>
      <c r="J94" s="73"/>
      <c r="K94" s="69">
        <f t="shared" si="13"/>
        <v>6</v>
      </c>
      <c r="L94"/>
    </row>
    <row r="95" spans="2:13" s="3" customFormat="1" ht="30" x14ac:dyDescent="0.2">
      <c r="B95" s="90" t="s">
        <v>181</v>
      </c>
      <c r="C95" s="71" t="s">
        <v>74</v>
      </c>
      <c r="D95" s="72">
        <v>6</v>
      </c>
      <c r="E95" s="73"/>
      <c r="F95" s="73"/>
      <c r="G95" s="73"/>
      <c r="H95" s="73"/>
      <c r="I95" s="61">
        <v>6</v>
      </c>
      <c r="J95" s="73"/>
      <c r="K95" s="69">
        <f t="shared" si="13"/>
        <v>6</v>
      </c>
      <c r="L95"/>
    </row>
    <row r="96" spans="2:13" ht="15.75" x14ac:dyDescent="0.25">
      <c r="B96" s="51"/>
      <c r="C96" s="47" t="s">
        <v>75</v>
      </c>
      <c r="D96" s="48">
        <f>SUM(D97:D99)</f>
        <v>12</v>
      </c>
      <c r="E96" s="29"/>
      <c r="F96" s="29"/>
      <c r="G96" s="29"/>
      <c r="H96" s="29"/>
      <c r="I96" s="29"/>
      <c r="J96" s="29"/>
      <c r="K96" s="70"/>
    </row>
    <row r="97" spans="2:13" ht="15" x14ac:dyDescent="0.2">
      <c r="B97" s="90" t="s">
        <v>182</v>
      </c>
      <c r="C97" s="49" t="s">
        <v>76</v>
      </c>
      <c r="D97" s="50">
        <v>3</v>
      </c>
      <c r="E97" s="25"/>
      <c r="F97" s="25"/>
      <c r="G97" s="25"/>
      <c r="H97" s="25"/>
      <c r="I97" s="25">
        <v>3</v>
      </c>
      <c r="J97" s="25"/>
      <c r="K97" s="69">
        <f t="shared" si="13"/>
        <v>3</v>
      </c>
    </row>
    <row r="98" spans="2:13" ht="15" x14ac:dyDescent="0.2">
      <c r="B98" s="90" t="s">
        <v>183</v>
      </c>
      <c r="C98" s="49" t="s">
        <v>77</v>
      </c>
      <c r="D98" s="50">
        <v>3</v>
      </c>
      <c r="E98" s="25"/>
      <c r="F98" s="25"/>
      <c r="G98" s="25"/>
      <c r="H98" s="25"/>
      <c r="I98" s="25">
        <v>3</v>
      </c>
      <c r="J98" s="25"/>
      <c r="K98" s="69">
        <f t="shared" si="13"/>
        <v>3</v>
      </c>
    </row>
    <row r="99" spans="2:13" ht="15.6" customHeight="1" x14ac:dyDescent="0.2">
      <c r="B99" s="90" t="s">
        <v>184</v>
      </c>
      <c r="C99" s="71" t="s">
        <v>78</v>
      </c>
      <c r="D99" s="50">
        <v>6</v>
      </c>
      <c r="E99" s="25"/>
      <c r="F99" s="25"/>
      <c r="G99" s="25"/>
      <c r="H99" s="25"/>
      <c r="I99" s="25">
        <v>6</v>
      </c>
      <c r="J99" s="25"/>
      <c r="K99" s="69">
        <f t="shared" si="13"/>
        <v>6</v>
      </c>
    </row>
    <row r="100" spans="2:13" ht="15.6" customHeight="1" x14ac:dyDescent="0.25">
      <c r="B100" s="51"/>
      <c r="C100" s="47" t="s">
        <v>79</v>
      </c>
      <c r="D100" s="48">
        <f>D101</f>
        <v>3</v>
      </c>
      <c r="E100" s="29"/>
      <c r="F100" s="29"/>
      <c r="G100" s="29"/>
      <c r="H100" s="29"/>
      <c r="I100" s="29"/>
      <c r="J100" s="29"/>
      <c r="K100" s="70"/>
    </row>
    <row r="101" spans="2:13" ht="15.6" customHeight="1" x14ac:dyDescent="0.2">
      <c r="B101" s="90" t="s">
        <v>185</v>
      </c>
      <c r="C101" s="71" t="s">
        <v>79</v>
      </c>
      <c r="D101" s="50">
        <v>3</v>
      </c>
      <c r="E101" s="25"/>
      <c r="F101" s="25"/>
      <c r="G101" s="25"/>
      <c r="H101" s="25"/>
      <c r="I101" s="25"/>
      <c r="J101" s="25">
        <v>3</v>
      </c>
      <c r="K101" s="69">
        <f t="shared" si="13"/>
        <v>3</v>
      </c>
    </row>
    <row r="102" spans="2:13" ht="15.75" x14ac:dyDescent="0.25">
      <c r="B102" s="93"/>
      <c r="C102" s="47" t="s">
        <v>80</v>
      </c>
      <c r="D102" s="48">
        <f>SUM(D103:D104)</f>
        <v>9</v>
      </c>
      <c r="E102" s="29"/>
      <c r="F102" s="29"/>
      <c r="G102" s="29"/>
      <c r="H102" s="29"/>
      <c r="I102" s="29"/>
      <c r="J102" s="29"/>
      <c r="K102" s="70"/>
    </row>
    <row r="103" spans="2:13" ht="15" x14ac:dyDescent="0.2">
      <c r="B103" s="90" t="s">
        <v>186</v>
      </c>
      <c r="C103" s="49" t="s">
        <v>47</v>
      </c>
      <c r="D103" s="50">
        <v>6</v>
      </c>
      <c r="E103" s="25"/>
      <c r="F103" s="25"/>
      <c r="G103" s="25"/>
      <c r="H103" s="25">
        <v>6</v>
      </c>
      <c r="I103" s="25"/>
      <c r="J103" s="25"/>
      <c r="K103" s="69">
        <f t="shared" si="13"/>
        <v>6</v>
      </c>
    </row>
    <row r="104" spans="2:13" ht="15" x14ac:dyDescent="0.2">
      <c r="B104" s="90" t="s">
        <v>187</v>
      </c>
      <c r="C104" s="52" t="s">
        <v>81</v>
      </c>
      <c r="D104" s="50">
        <v>3</v>
      </c>
      <c r="E104" s="25"/>
      <c r="F104" s="25"/>
      <c r="G104" s="25"/>
      <c r="H104" s="25">
        <v>3</v>
      </c>
      <c r="I104" s="25"/>
      <c r="J104" s="25"/>
      <c r="K104" s="69">
        <f t="shared" si="13"/>
        <v>3</v>
      </c>
    </row>
    <row r="105" spans="2:13" ht="15.75" x14ac:dyDescent="0.25">
      <c r="B105" s="93"/>
      <c r="C105" s="47" t="s">
        <v>82</v>
      </c>
      <c r="D105" s="48">
        <f>SUM(D106:D107)</f>
        <v>6</v>
      </c>
      <c r="E105" s="29"/>
      <c r="F105" s="29"/>
      <c r="G105" s="29"/>
      <c r="H105" s="29"/>
      <c r="I105" s="29"/>
      <c r="J105" s="29"/>
      <c r="K105" s="70"/>
    </row>
    <row r="106" spans="2:13" ht="15" x14ac:dyDescent="0.2">
      <c r="B106" s="90" t="s">
        <v>188</v>
      </c>
      <c r="C106" s="49" t="s">
        <v>62</v>
      </c>
      <c r="D106" s="50">
        <v>3</v>
      </c>
      <c r="E106" s="25"/>
      <c r="F106" s="25"/>
      <c r="G106" s="25"/>
      <c r="H106" s="25">
        <v>3</v>
      </c>
      <c r="I106" s="25"/>
      <c r="J106" s="25"/>
      <c r="K106" s="69">
        <f t="shared" si="13"/>
        <v>3</v>
      </c>
    </row>
    <row r="107" spans="2:13" ht="15" x14ac:dyDescent="0.2">
      <c r="B107" s="90" t="s">
        <v>189</v>
      </c>
      <c r="C107" s="49" t="s">
        <v>64</v>
      </c>
      <c r="D107" s="50">
        <v>3</v>
      </c>
      <c r="E107" s="25"/>
      <c r="F107" s="25"/>
      <c r="G107" s="25"/>
      <c r="H107" s="25">
        <v>3</v>
      </c>
      <c r="I107" s="25"/>
      <c r="J107" s="25"/>
      <c r="K107" s="69">
        <f t="shared" si="13"/>
        <v>3</v>
      </c>
    </row>
    <row r="108" spans="2:13" ht="15.75" x14ac:dyDescent="0.25">
      <c r="B108" s="93"/>
      <c r="C108" s="47" t="s">
        <v>83</v>
      </c>
      <c r="D108" s="48">
        <f>SUM(D109,D110)</f>
        <v>12</v>
      </c>
      <c r="E108" s="29"/>
      <c r="F108" s="29"/>
      <c r="G108" s="29"/>
      <c r="H108" s="29"/>
      <c r="I108" s="29"/>
      <c r="J108" s="29"/>
      <c r="K108" s="70"/>
      <c r="L108" s="1"/>
      <c r="M108" s="1"/>
    </row>
    <row r="109" spans="2:13" ht="15" x14ac:dyDescent="0.2">
      <c r="B109" s="90" t="s">
        <v>159</v>
      </c>
      <c r="C109" s="74" t="s">
        <v>84</v>
      </c>
      <c r="D109" s="50">
        <v>6</v>
      </c>
      <c r="E109" s="25"/>
      <c r="F109" s="25"/>
      <c r="G109" s="25"/>
      <c r="H109" s="25"/>
      <c r="I109" s="25"/>
      <c r="J109" s="61">
        <v>6</v>
      </c>
      <c r="K109" s="69">
        <f t="shared" si="13"/>
        <v>6</v>
      </c>
    </row>
    <row r="110" spans="2:13" ht="15.75" thickBot="1" x14ac:dyDescent="0.25">
      <c r="B110" s="92" t="s">
        <v>190</v>
      </c>
      <c r="C110" s="74" t="s">
        <v>85</v>
      </c>
      <c r="D110" s="50">
        <v>6</v>
      </c>
      <c r="E110" s="41"/>
      <c r="F110" s="41"/>
      <c r="G110" s="41"/>
      <c r="H110" s="41"/>
      <c r="I110" s="41"/>
      <c r="J110" s="55">
        <v>6</v>
      </c>
      <c r="K110" s="69">
        <f t="shared" si="13"/>
        <v>6</v>
      </c>
    </row>
    <row r="111" spans="2:13" ht="15.75" x14ac:dyDescent="0.25">
      <c r="B111" s="96"/>
      <c r="C111" s="13" t="s">
        <v>86</v>
      </c>
      <c r="D111" s="14"/>
      <c r="E111" s="57"/>
      <c r="F111" s="57"/>
      <c r="G111" s="44"/>
      <c r="H111" s="44"/>
      <c r="I111" s="44"/>
      <c r="J111" s="44"/>
      <c r="K111" s="16">
        <f>SUM(K113,K115,K117,K119,K120,K122:K123,K125,K127,N122,K128,K130,K131,K133,K134,K136:K138)</f>
        <v>78</v>
      </c>
    </row>
    <row r="112" spans="2:13" ht="15.75" x14ac:dyDescent="0.25">
      <c r="B112" s="95"/>
      <c r="C112" s="47" t="s">
        <v>67</v>
      </c>
      <c r="D112" s="48">
        <f>D113</f>
        <v>3</v>
      </c>
      <c r="E112" s="64"/>
      <c r="F112" s="64"/>
      <c r="G112" s="65"/>
      <c r="H112" s="65"/>
      <c r="I112" s="65"/>
      <c r="J112" s="65"/>
      <c r="K112" s="21"/>
    </row>
    <row r="113" spans="2:12" ht="15.75" x14ac:dyDescent="0.25">
      <c r="B113" s="94" t="s">
        <v>174</v>
      </c>
      <c r="C113" s="49" t="s">
        <v>67</v>
      </c>
      <c r="D113" s="50">
        <v>3</v>
      </c>
      <c r="E113" s="66"/>
      <c r="F113" s="66"/>
      <c r="G113" s="67">
        <v>3</v>
      </c>
      <c r="H113" s="68"/>
      <c r="I113" s="68"/>
      <c r="J113" s="68"/>
      <c r="K113" s="69">
        <f>SUM(E113:J113)</f>
        <v>3</v>
      </c>
    </row>
    <row r="114" spans="2:12" ht="15.75" x14ac:dyDescent="0.25">
      <c r="B114" s="95"/>
      <c r="C114" s="47" t="s">
        <v>68</v>
      </c>
      <c r="D114" s="48">
        <f>D115</f>
        <v>3</v>
      </c>
      <c r="E114" s="29"/>
      <c r="F114" s="29"/>
      <c r="G114" s="29"/>
      <c r="H114" s="65"/>
      <c r="I114" s="65"/>
      <c r="J114" s="65"/>
      <c r="K114" s="70"/>
    </row>
    <row r="115" spans="2:12" ht="15.75" x14ac:dyDescent="0.25">
      <c r="B115" s="94" t="s">
        <v>175</v>
      </c>
      <c r="C115" s="49" t="s">
        <v>68</v>
      </c>
      <c r="D115" s="50">
        <v>3</v>
      </c>
      <c r="E115" s="25"/>
      <c r="F115" s="25"/>
      <c r="G115" s="25"/>
      <c r="H115" s="68"/>
      <c r="I115" s="67">
        <v>3</v>
      </c>
      <c r="J115" s="68"/>
      <c r="K115" s="69">
        <f t="shared" ref="K115:K120" si="14">SUM(E115:J115)</f>
        <v>3</v>
      </c>
    </row>
    <row r="116" spans="2:12" ht="15.75" x14ac:dyDescent="0.25">
      <c r="B116" s="51"/>
      <c r="C116" s="47" t="s">
        <v>87</v>
      </c>
      <c r="D116" s="48">
        <f>D117</f>
        <v>3</v>
      </c>
      <c r="E116" s="29"/>
      <c r="F116" s="29"/>
      <c r="G116" s="29"/>
      <c r="H116" s="29"/>
      <c r="I116" s="29"/>
      <c r="J116" s="29"/>
      <c r="K116" s="30"/>
    </row>
    <row r="117" spans="2:12" ht="15" x14ac:dyDescent="0.2">
      <c r="B117" s="90" t="s">
        <v>191</v>
      </c>
      <c r="C117" s="49" t="s">
        <v>87</v>
      </c>
      <c r="D117" s="50">
        <v>3</v>
      </c>
      <c r="E117" s="25"/>
      <c r="F117" s="25"/>
      <c r="G117" s="25">
        <v>3</v>
      </c>
      <c r="H117" s="25"/>
      <c r="I117" s="25"/>
      <c r="J117" s="25"/>
      <c r="K117" s="26">
        <f t="shared" si="14"/>
        <v>3</v>
      </c>
    </row>
    <row r="118" spans="2:12" ht="15.75" x14ac:dyDescent="0.25">
      <c r="B118" s="93"/>
      <c r="C118" s="47" t="s">
        <v>109</v>
      </c>
      <c r="D118" s="48">
        <f>SUM(D119:D120)</f>
        <v>6</v>
      </c>
      <c r="E118" s="29"/>
      <c r="F118" s="29"/>
      <c r="G118" s="29"/>
      <c r="H118" s="29"/>
      <c r="I118" s="29"/>
      <c r="J118" s="29"/>
      <c r="K118" s="30"/>
    </row>
    <row r="119" spans="2:12" ht="15" x14ac:dyDescent="0.2">
      <c r="B119" s="90" t="s">
        <v>192</v>
      </c>
      <c r="C119" s="49" t="s">
        <v>88</v>
      </c>
      <c r="D119" s="50">
        <v>3</v>
      </c>
      <c r="E119" s="25"/>
      <c r="F119" s="25"/>
      <c r="G119" s="25">
        <v>3</v>
      </c>
      <c r="H119" s="25"/>
      <c r="I119" s="25"/>
      <c r="J119" s="25"/>
      <c r="K119" s="26">
        <f t="shared" si="14"/>
        <v>3</v>
      </c>
    </row>
    <row r="120" spans="2:12" ht="30" x14ac:dyDescent="0.2">
      <c r="B120" s="90" t="s">
        <v>164</v>
      </c>
      <c r="C120" s="49" t="s">
        <v>108</v>
      </c>
      <c r="D120" s="50">
        <v>3</v>
      </c>
      <c r="E120" s="25"/>
      <c r="F120" s="25"/>
      <c r="G120" s="25">
        <v>3</v>
      </c>
      <c r="H120" s="25"/>
      <c r="I120" s="25"/>
      <c r="J120" s="25"/>
      <c r="K120" s="26">
        <f t="shared" si="14"/>
        <v>3</v>
      </c>
    </row>
    <row r="121" spans="2:12" ht="15.75" x14ac:dyDescent="0.25">
      <c r="B121" s="93"/>
      <c r="C121" s="47" t="s">
        <v>89</v>
      </c>
      <c r="D121" s="48">
        <f>SUM(D122:D123)</f>
        <v>9</v>
      </c>
      <c r="E121" s="29"/>
      <c r="F121" s="29"/>
      <c r="G121" s="29"/>
      <c r="H121" s="29"/>
      <c r="I121" s="29"/>
      <c r="J121" s="29"/>
      <c r="K121" s="30"/>
    </row>
    <row r="122" spans="2:12" ht="15" x14ac:dyDescent="0.2">
      <c r="B122" s="90" t="s">
        <v>195</v>
      </c>
      <c r="C122" s="49" t="s">
        <v>90</v>
      </c>
      <c r="D122" s="50">
        <v>6</v>
      </c>
      <c r="E122" s="25"/>
      <c r="F122" s="25"/>
      <c r="G122" s="25">
        <v>6</v>
      </c>
      <c r="H122" s="25"/>
      <c r="I122" s="25"/>
      <c r="J122" s="25"/>
      <c r="K122" s="26">
        <f t="shared" ref="K122:K128" si="15">SUM(E122:J122)</f>
        <v>6</v>
      </c>
    </row>
    <row r="123" spans="2:12" ht="15" x14ac:dyDescent="0.2">
      <c r="B123" s="90" t="s">
        <v>194</v>
      </c>
      <c r="C123" s="49" t="s">
        <v>91</v>
      </c>
      <c r="D123" s="50">
        <v>3</v>
      </c>
      <c r="E123" s="25"/>
      <c r="F123" s="25"/>
      <c r="G123" s="25"/>
      <c r="H123" s="25">
        <v>3</v>
      </c>
      <c r="I123" s="25"/>
      <c r="J123" s="25"/>
      <c r="K123" s="26">
        <f t="shared" si="15"/>
        <v>3</v>
      </c>
    </row>
    <row r="124" spans="2:12" ht="31.5" x14ac:dyDescent="0.25">
      <c r="B124" s="93"/>
      <c r="C124" s="47" t="s">
        <v>92</v>
      </c>
      <c r="D124" s="48">
        <f>SUM(D125:D125)</f>
        <v>12</v>
      </c>
      <c r="E124" s="29"/>
      <c r="F124" s="29"/>
      <c r="G124" s="29"/>
      <c r="H124" s="29"/>
      <c r="I124" s="29"/>
      <c r="J124" s="29"/>
      <c r="K124" s="30"/>
      <c r="L124" s="1"/>
    </row>
    <row r="125" spans="2:12" ht="15" x14ac:dyDescent="0.2">
      <c r="B125" s="90" t="s">
        <v>196</v>
      </c>
      <c r="C125" s="49" t="s">
        <v>92</v>
      </c>
      <c r="D125" s="50">
        <v>12</v>
      </c>
      <c r="E125" s="25"/>
      <c r="F125" s="25"/>
      <c r="G125" s="25"/>
      <c r="H125" s="61">
        <v>12</v>
      </c>
      <c r="I125" s="25"/>
      <c r="J125" s="25"/>
      <c r="K125" s="26">
        <f t="shared" si="15"/>
        <v>12</v>
      </c>
    </row>
    <row r="126" spans="2:12" ht="15.75" x14ac:dyDescent="0.25">
      <c r="B126" s="93"/>
      <c r="C126" s="47" t="s">
        <v>93</v>
      </c>
      <c r="D126" s="75">
        <f>SUM(D127:D128)</f>
        <v>9</v>
      </c>
      <c r="E126" s="29"/>
      <c r="F126" s="29"/>
      <c r="G126" s="29"/>
      <c r="H126" s="29"/>
      <c r="I126" s="29"/>
      <c r="J126" s="29"/>
      <c r="K126" s="30"/>
    </row>
    <row r="127" spans="2:12" ht="30" x14ac:dyDescent="0.2">
      <c r="B127" s="90" t="s">
        <v>197</v>
      </c>
      <c r="C127" s="71" t="s">
        <v>94</v>
      </c>
      <c r="D127" s="72">
        <v>3</v>
      </c>
      <c r="E127" s="73"/>
      <c r="F127" s="73"/>
      <c r="G127" s="73"/>
      <c r="H127" s="73">
        <v>3</v>
      </c>
      <c r="I127" s="73"/>
      <c r="J127" s="73"/>
      <c r="K127" s="76">
        <f t="shared" si="15"/>
        <v>3</v>
      </c>
    </row>
    <row r="128" spans="2:12" ht="15" x14ac:dyDescent="0.2">
      <c r="B128" s="90" t="s">
        <v>193</v>
      </c>
      <c r="C128" s="49" t="s">
        <v>95</v>
      </c>
      <c r="D128" s="50">
        <v>6</v>
      </c>
      <c r="E128" s="25"/>
      <c r="F128" s="25"/>
      <c r="G128" s="25"/>
      <c r="H128" s="25"/>
      <c r="I128" s="25">
        <v>6</v>
      </c>
      <c r="J128" s="25"/>
      <c r="K128" s="26">
        <f t="shared" si="15"/>
        <v>6</v>
      </c>
    </row>
    <row r="129" spans="2:13" ht="15.75" x14ac:dyDescent="0.25">
      <c r="B129" s="51"/>
      <c r="C129" s="47" t="s">
        <v>80</v>
      </c>
      <c r="D129" s="48">
        <f>SUM(D130:D131)</f>
        <v>9</v>
      </c>
      <c r="E129" s="29"/>
      <c r="F129" s="29"/>
      <c r="G129" s="29"/>
      <c r="H129" s="29"/>
      <c r="I129" s="29"/>
      <c r="J129" s="29"/>
      <c r="K129" s="30"/>
    </row>
    <row r="130" spans="2:13" ht="15" x14ac:dyDescent="0.2">
      <c r="B130" s="90" t="s">
        <v>186</v>
      </c>
      <c r="C130" s="49" t="s">
        <v>47</v>
      </c>
      <c r="D130" s="50">
        <v>6</v>
      </c>
      <c r="E130" s="25"/>
      <c r="F130" s="25"/>
      <c r="G130" s="25"/>
      <c r="H130" s="25"/>
      <c r="I130" s="25">
        <v>6</v>
      </c>
      <c r="J130" s="25"/>
      <c r="K130" s="26">
        <f t="shared" ref="K130:K131" si="16">SUM(E130:J130)</f>
        <v>6</v>
      </c>
    </row>
    <row r="131" spans="2:13" ht="15" x14ac:dyDescent="0.2">
      <c r="B131" s="90" t="s">
        <v>187</v>
      </c>
      <c r="C131" s="52" t="s">
        <v>81</v>
      </c>
      <c r="D131" s="50">
        <v>3</v>
      </c>
      <c r="E131" s="25"/>
      <c r="F131" s="25"/>
      <c r="G131" s="25"/>
      <c r="H131" s="25"/>
      <c r="I131" s="25">
        <v>3</v>
      </c>
      <c r="J131" s="25"/>
      <c r="K131" s="26">
        <f t="shared" si="16"/>
        <v>3</v>
      </c>
    </row>
    <row r="132" spans="2:13" ht="15.75" x14ac:dyDescent="0.25">
      <c r="B132" s="93"/>
      <c r="C132" s="47" t="s">
        <v>82</v>
      </c>
      <c r="D132" s="48">
        <f>SUM(D133:D134)</f>
        <v>6</v>
      </c>
      <c r="E132" s="29"/>
      <c r="F132" s="29"/>
      <c r="G132" s="29"/>
      <c r="H132" s="29"/>
      <c r="I132" s="25"/>
      <c r="J132" s="29"/>
      <c r="K132" s="30"/>
    </row>
    <row r="133" spans="2:13" ht="15" x14ac:dyDescent="0.2">
      <c r="B133" s="90" t="s">
        <v>188</v>
      </c>
      <c r="C133" s="49" t="s">
        <v>62</v>
      </c>
      <c r="D133" s="50">
        <v>3</v>
      </c>
      <c r="E133" s="25"/>
      <c r="F133" s="25"/>
      <c r="G133" s="25"/>
      <c r="H133" s="25"/>
      <c r="I133" s="25"/>
      <c r="J133" s="25">
        <v>3</v>
      </c>
      <c r="K133" s="26">
        <f t="shared" ref="K133:K134" si="17">SUM(E133:J133)</f>
        <v>3</v>
      </c>
    </row>
    <row r="134" spans="2:13" ht="15" x14ac:dyDescent="0.2">
      <c r="B134" s="90" t="s">
        <v>189</v>
      </c>
      <c r="C134" s="49" t="s">
        <v>64</v>
      </c>
      <c r="D134" s="50">
        <v>3</v>
      </c>
      <c r="E134" s="25"/>
      <c r="F134" s="25"/>
      <c r="G134" s="25"/>
      <c r="H134" s="25"/>
      <c r="I134" s="25"/>
      <c r="J134" s="25">
        <v>3</v>
      </c>
      <c r="K134" s="26">
        <f t="shared" si="17"/>
        <v>3</v>
      </c>
    </row>
    <row r="135" spans="2:13" ht="15.75" x14ac:dyDescent="0.25">
      <c r="B135" s="93"/>
      <c r="C135" s="47" t="s">
        <v>96</v>
      </c>
      <c r="D135" s="75">
        <f>SUM(D136:D138)</f>
        <v>18</v>
      </c>
      <c r="E135" s="77"/>
      <c r="F135" s="77"/>
      <c r="G135" s="77"/>
      <c r="H135" s="77"/>
      <c r="I135" s="77"/>
      <c r="J135" s="77"/>
      <c r="K135" s="78"/>
      <c r="L135" s="1"/>
      <c r="M135" s="1"/>
    </row>
    <row r="136" spans="2:13" ht="15" x14ac:dyDescent="0.2">
      <c r="B136" s="90" t="s">
        <v>198</v>
      </c>
      <c r="C136" s="49" t="s">
        <v>97</v>
      </c>
      <c r="D136" s="72">
        <v>6</v>
      </c>
      <c r="E136" s="73"/>
      <c r="F136" s="73"/>
      <c r="G136" s="73"/>
      <c r="H136" s="73"/>
      <c r="I136" s="79">
        <v>6</v>
      </c>
      <c r="J136" s="73"/>
      <c r="K136" s="76">
        <f t="shared" ref="K136:K138" si="18">SUM(E136:J136)</f>
        <v>6</v>
      </c>
      <c r="L136" s="5"/>
      <c r="M136" s="1"/>
    </row>
    <row r="137" spans="2:13" ht="15" x14ac:dyDescent="0.2">
      <c r="B137" s="94" t="s">
        <v>199</v>
      </c>
      <c r="C137" s="80" t="s">
        <v>98</v>
      </c>
      <c r="D137" s="81">
        <v>6</v>
      </c>
      <c r="E137" s="82"/>
      <c r="F137" s="82"/>
      <c r="G137" s="82"/>
      <c r="H137" s="82"/>
      <c r="I137" s="82"/>
      <c r="J137" s="83">
        <v>6</v>
      </c>
      <c r="K137" s="76">
        <f t="shared" si="18"/>
        <v>6</v>
      </c>
      <c r="L137" s="5"/>
      <c r="M137" s="1"/>
    </row>
    <row r="138" spans="2:13" ht="30.75" thickBot="1" x14ac:dyDescent="0.25">
      <c r="B138" s="94" t="s">
        <v>200</v>
      </c>
      <c r="C138" s="60" t="s">
        <v>74</v>
      </c>
      <c r="D138" s="81">
        <v>6</v>
      </c>
      <c r="E138" s="82"/>
      <c r="F138" s="82"/>
      <c r="G138" s="82"/>
      <c r="H138" s="82"/>
      <c r="I138" s="82"/>
      <c r="J138" s="83">
        <v>6</v>
      </c>
      <c r="K138" s="76">
        <f t="shared" si="18"/>
        <v>6</v>
      </c>
      <c r="L138" s="5"/>
      <c r="M138" s="1"/>
    </row>
    <row r="139" spans="2:13" ht="15.75" x14ac:dyDescent="0.25">
      <c r="B139" s="96"/>
      <c r="C139" s="13" t="s">
        <v>99</v>
      </c>
      <c r="D139" s="14"/>
      <c r="E139" s="44"/>
      <c r="F139" s="44"/>
      <c r="G139" s="44"/>
      <c r="H139" s="44"/>
      <c r="I139" s="44"/>
      <c r="J139" s="44"/>
      <c r="K139" s="16">
        <f>SUM(E140:J143)</f>
        <v>12</v>
      </c>
    </row>
    <row r="140" spans="2:13" ht="15" x14ac:dyDescent="0.2">
      <c r="B140" s="90" t="s">
        <v>201</v>
      </c>
      <c r="C140" s="49" t="s">
        <v>100</v>
      </c>
      <c r="D140" s="50">
        <v>3</v>
      </c>
      <c r="E140" s="25"/>
      <c r="F140" s="25"/>
      <c r="G140" s="25"/>
      <c r="H140" s="25"/>
      <c r="I140" s="25">
        <v>3</v>
      </c>
      <c r="J140" s="25"/>
      <c r="K140" s="26">
        <v>3</v>
      </c>
    </row>
    <row r="141" spans="2:13" ht="15" x14ac:dyDescent="0.2">
      <c r="B141" s="97" t="s">
        <v>202</v>
      </c>
      <c r="C141" s="58" t="s">
        <v>126</v>
      </c>
      <c r="D141" s="59">
        <v>9</v>
      </c>
      <c r="E141" s="31"/>
      <c r="F141" s="31"/>
      <c r="G141" s="31"/>
      <c r="H141" s="31"/>
      <c r="I141" s="31"/>
      <c r="J141" s="31"/>
      <c r="K141" s="89">
        <v>9</v>
      </c>
    </row>
    <row r="142" spans="2:13" ht="15.75" thickBot="1" x14ac:dyDescent="0.25">
      <c r="B142" s="92" t="s">
        <v>203</v>
      </c>
      <c r="C142" s="60" t="s">
        <v>127</v>
      </c>
      <c r="D142" s="54">
        <v>9</v>
      </c>
      <c r="E142" s="41"/>
      <c r="F142" s="41"/>
      <c r="G142" s="41"/>
      <c r="H142" s="41"/>
      <c r="I142" s="41"/>
      <c r="J142" s="41">
        <v>9</v>
      </c>
      <c r="K142" s="42">
        <f t="shared" si="7"/>
        <v>9</v>
      </c>
    </row>
    <row r="143" spans="2:13" ht="16.5" thickBot="1" x14ac:dyDescent="0.3">
      <c r="B143" s="101" t="s">
        <v>14</v>
      </c>
      <c r="C143" s="102"/>
      <c r="D143" s="84"/>
      <c r="E143" s="85"/>
      <c r="F143" s="85"/>
      <c r="G143" s="85"/>
      <c r="H143" s="85"/>
      <c r="I143" s="85"/>
      <c r="J143" s="85"/>
      <c r="K143" s="86"/>
    </row>
    <row r="144" spans="2:13" ht="15.75" x14ac:dyDescent="0.25">
      <c r="B144" s="103"/>
      <c r="C144" s="103"/>
      <c r="D144" s="87">
        <f>SUM(D9,D20,D21,D46,D56,D139)</f>
        <v>30</v>
      </c>
      <c r="E144" s="88">
        <f t="shared" ref="E144:J144" si="19">SUM(E11:E19,E20,E23:E25,E27:E29,E31:E33,E45,E46,E58:E58,E60,E35,E38,E41,E62:E63,E65:E66,E68,E70:E71,E73,E75:E76,E78:E80,E82,E140:E142)</f>
        <v>30</v>
      </c>
      <c r="F144" s="88">
        <f t="shared" si="19"/>
        <v>30</v>
      </c>
      <c r="G144" s="88">
        <f t="shared" si="19"/>
        <v>30</v>
      </c>
      <c r="H144" s="88">
        <f t="shared" si="19"/>
        <v>30</v>
      </c>
      <c r="I144" s="88">
        <f t="shared" si="19"/>
        <v>30</v>
      </c>
      <c r="J144" s="88">
        <f t="shared" si="19"/>
        <v>30</v>
      </c>
      <c r="K144" s="88">
        <f>SUM(E144:J144)</f>
        <v>180</v>
      </c>
    </row>
    <row r="145" spans="2:11" ht="15" x14ac:dyDescent="0.2">
      <c r="B145" s="6"/>
      <c r="C145" s="6"/>
      <c r="D145" s="87">
        <f>SUM(D9,D20,D21,D46,D83,D139)</f>
        <v>30</v>
      </c>
      <c r="E145" s="88">
        <f t="shared" ref="E145:J145" si="20">SUM(E11:E19,E20,E23:E25,E27:E29,E31:E33,E36,E39,E42,E45,E46,E85,E87,E89:E91,E93:E95,E97:E99,E101,E103:E104,E106:E107,E109:E110,E140:E142)</f>
        <v>30</v>
      </c>
      <c r="F145" s="88">
        <f t="shared" si="20"/>
        <v>30</v>
      </c>
      <c r="G145" s="88">
        <f t="shared" si="20"/>
        <v>30</v>
      </c>
      <c r="H145" s="88">
        <f t="shared" si="20"/>
        <v>30</v>
      </c>
      <c r="I145" s="88">
        <f t="shared" si="20"/>
        <v>30</v>
      </c>
      <c r="J145" s="88">
        <f t="shared" si="20"/>
        <v>30</v>
      </c>
      <c r="K145" s="88">
        <f>SUM(E145:J145)</f>
        <v>180</v>
      </c>
    </row>
    <row r="146" spans="2:11" ht="15" x14ac:dyDescent="0.2">
      <c r="B146" s="6"/>
      <c r="C146" s="6"/>
      <c r="D146" s="87">
        <f>SUM(D9,D20,D21,D46,D111,D139)</f>
        <v>30</v>
      </c>
      <c r="E146" s="88">
        <f>SUM(E11:E19,E20,E23:E25,E27:E29,E31:E33,E37,E40,E43,E45,E46,E113,E115,E117,E119:E120,E122:E123,E125,E127:E128,E130:E131,E133:E134,E136:E138,E140:E142)</f>
        <v>30</v>
      </c>
      <c r="F146" s="88">
        <f t="shared" ref="F146:J146" si="21">SUM(F11:F19,F20,F23:F25,F27:F29,F31:F33,F37,F40,F43,F45,F46,F113,F115,F117,F119:F120,F122:F123,F125,F127:F128,F130:F131,F133:F134,F136:F138,F140:F142)</f>
        <v>30</v>
      </c>
      <c r="G146" s="88">
        <f t="shared" si="21"/>
        <v>30</v>
      </c>
      <c r="H146" s="88">
        <f t="shared" si="21"/>
        <v>30</v>
      </c>
      <c r="I146" s="88">
        <f t="shared" si="21"/>
        <v>30</v>
      </c>
      <c r="J146" s="88">
        <f t="shared" si="21"/>
        <v>30</v>
      </c>
      <c r="K146" s="88">
        <f>SUM(E146:J146)</f>
        <v>180</v>
      </c>
    </row>
    <row r="147" spans="2:11" ht="15" x14ac:dyDescent="0.2">
      <c r="B147" s="6"/>
      <c r="C147" s="6"/>
      <c r="D147" s="6"/>
      <c r="E147" s="6"/>
      <c r="F147" s="6"/>
      <c r="G147" s="6"/>
      <c r="H147" s="6"/>
      <c r="I147" s="6"/>
      <c r="J147" s="6"/>
      <c r="K147" s="6"/>
    </row>
  </sheetData>
  <mergeCells count="10">
    <mergeCell ref="B21:C21"/>
    <mergeCell ref="B143:C143"/>
    <mergeCell ref="B144:C144"/>
    <mergeCell ref="B20:C20"/>
    <mergeCell ref="E7:F7"/>
    <mergeCell ref="G7:H7"/>
    <mergeCell ref="I7:J7"/>
    <mergeCell ref="B9:C9"/>
    <mergeCell ref="B2:C2"/>
    <mergeCell ref="B3:C3"/>
  </mergeCells>
  <phoneticPr fontId="10" type="noConversion"/>
  <conditionalFormatting sqref="E144:K144">
    <cfRule type="cellIs" dxfId="2" priority="3" stopIfTrue="1" operator="greaterThan">
      <formula>30</formula>
    </cfRule>
  </conditionalFormatting>
  <conditionalFormatting sqref="E145:K146">
    <cfRule type="cellIs" dxfId="1" priority="1" stopIfTrue="1" operator="greaterThan">
      <formula>30</formula>
    </cfRule>
  </conditionalFormatting>
  <conditionalFormatting sqref="K144:K146">
    <cfRule type="cellIs" dxfId="0" priority="2" operator="lessThan">
      <formula>180</formula>
    </cfRule>
  </conditionalFormatting>
  <pageMargins left="0.25" right="0.25" top="0.75" bottom="0.75" header="0.3" footer="0.3"/>
  <pageSetup paperSize="9" scale="83" fitToHeight="0" orientation="landscape" r:id="rId1"/>
  <headerFooter alignWithMargins="0"/>
  <ignoredErrors>
    <ignoredError sqref="K19:K20 K23:K25 K27:K29 K31:K55 K58:K82 K85:K110 K113:K138 K142 K11:K12 K14:K15 K1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22185f-c49b-4446-b8da-b3bf77d98b33" xsi:nil="true"/>
    <lcf76f155ced4ddcb4097134ff3c332f xmlns="612d2194-3116-4d83-9989-3b856a290f7d">
      <Terms xmlns="http://schemas.microsoft.com/office/infopath/2007/PartnerControls"/>
    </lcf76f155ced4ddcb4097134ff3c332f>
    <iycm xmlns="612d2194-3116-4d83-9989-3b856a290f7d">
      <UserInfo>
        <DisplayName/>
        <AccountId xsi:nil="true"/>
        <AccountType/>
      </UserInfo>
    </iycm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F1163E0D01F842924333B209269121" ma:contentTypeVersion="32" ma:contentTypeDescription="Loo uus dokument" ma:contentTypeScope="" ma:versionID="22cba1bee2b7bf8cef054694d089ce42">
  <xsd:schema xmlns:xsd="http://www.w3.org/2001/XMLSchema" xmlns:xs="http://www.w3.org/2001/XMLSchema" xmlns:p="http://schemas.microsoft.com/office/2006/metadata/properties" xmlns:ns2="612d2194-3116-4d83-9989-3b856a290f7d" xmlns:ns3="9f8d0820-d985-41b6-b13f-3cd30caf1ce2" xmlns:ns4="6422185f-c49b-4446-b8da-b3bf77d98b33" targetNamespace="http://schemas.microsoft.com/office/2006/metadata/properties" ma:root="true" ma:fieldsID="9280cd8deea991dcf2799dbbf53a0b45" ns2:_="" ns3:_="" ns4:_="">
    <xsd:import namespace="612d2194-3116-4d83-9989-3b856a290f7d"/>
    <xsd:import namespace="9f8d0820-d985-41b6-b13f-3cd30caf1ce2"/>
    <xsd:import namespace="6422185f-c49b-4446-b8da-b3bf77d98b33"/>
    <xsd:element name="properties">
      <xsd:complexType>
        <xsd:sequence>
          <xsd:element name="documentManagement">
            <xsd:complexType>
              <xsd:all>
                <xsd:element ref="ns2:iycm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d2194-3116-4d83-9989-3b856a290f7d" elementFormDefault="qualified">
    <xsd:import namespace="http://schemas.microsoft.com/office/2006/documentManagement/types"/>
    <xsd:import namespace="http://schemas.microsoft.com/office/infopath/2007/PartnerControls"/>
    <xsd:element name="iycm" ma:index="8" nillable="true" ma:displayName="Isik või rühm" ma:list="UserInfo" ma:internalName="iycm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Pildisildid" ma:readOnly="false" ma:fieldId="{5cf76f15-5ced-4ddc-b409-7134ff3c332f}" ma:taxonomyMulti="true" ma:sspId="66ad9e67-c355-46a4-bec7-91985684d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d0820-d985-41b6-b13f-3cd30caf1ce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Ühiskasutusse andmise üksikasjad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2185f-c49b-4446-b8da-b3bf77d98b3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d966812-9b0b-430e-8797-92f258b784ee}" ma:internalName="TaxCatchAll" ma:showField="CatchAllData" ma:web="6422185f-c49b-4446-b8da-b3bf77d98b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E393186-EADE-4C17-B0DD-2951040B3401}">
  <ds:schemaRefs>
    <ds:schemaRef ds:uri="http://www.w3.org/XML/1998/namespace"/>
    <ds:schemaRef ds:uri="http://schemas.microsoft.com/office/2006/documentManagement/types"/>
    <ds:schemaRef ds:uri="http://purl.org/dc/dcmitype/"/>
    <ds:schemaRef ds:uri="9f8d0820-d985-41b6-b13f-3cd30caf1ce2"/>
    <ds:schemaRef ds:uri="http://purl.org/dc/terms/"/>
    <ds:schemaRef ds:uri="6422185f-c49b-4446-b8da-b3bf77d98b33"/>
    <ds:schemaRef ds:uri="http://schemas.microsoft.com/office/infopath/2007/PartnerControls"/>
    <ds:schemaRef ds:uri="http://schemas.openxmlformats.org/package/2006/metadata/core-properties"/>
    <ds:schemaRef ds:uri="612d2194-3116-4d83-9989-3b856a290f7d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DD8DF73-D769-47D9-8489-3BCDFD6441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0EB4CB-FD80-487C-AB7C-ED4C7DAC5D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2d2194-3116-4d83-9989-3b856a290f7d"/>
    <ds:schemaRef ds:uri="9f8d0820-d985-41b6-b13f-3cd30caf1ce2"/>
    <ds:schemaRef ds:uri="6422185f-c49b-4446-b8da-b3bf77d98b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FFB36A1-DB99-4FD2-B9D8-0381D19B3D6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2025_2026 PtS</vt:lpstr>
    </vt:vector>
  </TitlesOfParts>
  <Manager/>
  <Company>ska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Katlin Vanari</dc:creator>
  <cp:keywords/>
  <dc:description/>
  <cp:lastModifiedBy>Anni Viirmets</cp:lastModifiedBy>
  <cp:revision/>
  <cp:lastPrinted>2024-11-25T20:07:03Z</cp:lastPrinted>
  <dcterms:created xsi:type="dcterms:W3CDTF">2004-04-27T07:08:29Z</dcterms:created>
  <dcterms:modified xsi:type="dcterms:W3CDTF">2025-03-21T13:12:05Z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irjeldus">
    <vt:lpwstr/>
  </property>
  <property fmtid="{D5CDD505-2E9C-101B-9397-08002B2CF9AE}" pid="3" name="ContentType">
    <vt:lpwstr>Dokument</vt:lpwstr>
  </property>
  <property fmtid="{D5CDD505-2E9C-101B-9397-08002B2CF9AE}" pid="4" name="display_urn:schemas-microsoft-com:office:office#Editor">
    <vt:lpwstr>Administraator</vt:lpwstr>
  </property>
  <property fmtid="{D5CDD505-2E9C-101B-9397-08002B2CF9AE}" pid="5" name="display_urn:schemas-microsoft-com:office:office#Author">
    <vt:lpwstr>Administraator</vt:lpwstr>
  </property>
  <property fmtid="{D5CDD505-2E9C-101B-9397-08002B2CF9AE}" pid="6" name="Order">
    <vt:lpwstr>487900.000000000</vt:lpwstr>
  </property>
  <property fmtid="{D5CDD505-2E9C-101B-9397-08002B2CF9AE}" pid="7" name="ContentTypeId">
    <vt:lpwstr>0x010100A4F1163E0D01F842924333B209269121</vt:lpwstr>
  </property>
</Properties>
</file>